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\Desktop\COMITE TERRITORIAL\A PUBLIER\5 JEUNES\Résultats\2022\Cantal\"/>
    </mc:Choice>
  </mc:AlternateContent>
  <xr:revisionPtr revIDLastSave="0" documentId="13_ncr:1_{1E1DCB5B-A4CB-4DA0-A9FF-18B46534BED2}" xr6:coauthVersionLast="47" xr6:coauthVersionMax="47" xr10:uidLastSave="{00000000-0000-0000-0000-000000000000}"/>
  <workbookProtection workbookAlgorithmName="SHA-512" workbookHashValue="3A+F8YEMglpH90S8BlhEMcrEZZjykT/iJAKclsL50AkSCFDKtIfSV83odwqQaSgRHYXiz6r65DPrrss+GIqZHQ==" workbookSaltValue="aTbfWLaYS36F3NuCjmPkrw==" workbookSpinCount="100000" lockStructure="1"/>
  <bookViews>
    <workbookView xWindow="-108" yWindow="-108" windowWidth="23256" windowHeight="12456" activeTab="4" xr2:uid="{00000000-000D-0000-FFFF-FFFF00000000}"/>
  </bookViews>
  <sheets>
    <sheet name="date rencontre" sheetId="4" r:id="rId1"/>
    <sheet name="haute auvergne" sheetId="1" r:id="rId2"/>
    <sheet name="vezac" sheetId="8" r:id="rId3"/>
    <sheet name="mauriac" sheetId="12" r:id="rId4"/>
    <sheet name="resultat" sheetId="11" r:id="rId5"/>
    <sheet name="classement ind" sheetId="13" r:id="rId6"/>
  </sheets>
  <definedNames>
    <definedName name="_xlnm.Print_Area" localSheetId="4">resultat!$A$1:$F$32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1" l="1"/>
  <c r="K22" i="11"/>
  <c r="K21" i="11"/>
  <c r="K20" i="11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2" i="11"/>
  <c r="F29" i="11"/>
  <c r="K30" i="11"/>
  <c r="J30" i="11"/>
  <c r="I30" i="11"/>
  <c r="L28" i="11"/>
  <c r="L29" i="11"/>
  <c r="L27" i="11"/>
  <c r="I16" i="11"/>
  <c r="I9" i="11"/>
  <c r="L30" i="11" l="1"/>
  <c r="F15" i="12"/>
  <c r="F14" i="12"/>
  <c r="F13" i="12"/>
  <c r="F12" i="12"/>
  <c r="F11" i="12"/>
  <c r="F10" i="12"/>
  <c r="F9" i="12"/>
  <c r="H8" i="12" s="1"/>
  <c r="F8" i="12"/>
  <c r="H7" i="12" s="1"/>
  <c r="F7" i="12"/>
  <c r="H6" i="12" s="1"/>
  <c r="F6" i="12"/>
  <c r="F5" i="12"/>
  <c r="F4" i="12"/>
  <c r="J6" i="12" l="1"/>
  <c r="J8" i="12"/>
  <c r="J7" i="12"/>
  <c r="K15" i="11"/>
  <c r="K14" i="11"/>
  <c r="K13" i="11"/>
  <c r="K7" i="11"/>
  <c r="K6" i="11"/>
  <c r="J4" i="8"/>
  <c r="F8" i="11"/>
  <c r="F6" i="11"/>
  <c r="F15" i="11"/>
  <c r="F9" i="11"/>
  <c r="F12" i="11"/>
  <c r="F4" i="11"/>
  <c r="F20" i="11"/>
  <c r="F22" i="11"/>
  <c r="F14" i="11"/>
  <c r="F10" i="11"/>
  <c r="F23" i="11"/>
  <c r="F17" i="11"/>
  <c r="F13" i="11"/>
  <c r="F16" i="11"/>
  <c r="F18" i="11"/>
  <c r="F28" i="11"/>
  <c r="F7" i="11"/>
  <c r="F25" i="11"/>
  <c r="F30" i="11"/>
  <c r="F31" i="11"/>
  <c r="F11" i="11"/>
  <c r="F19" i="11"/>
  <c r="F21" i="11"/>
  <c r="F26" i="11"/>
  <c r="F27" i="11"/>
  <c r="F24" i="11"/>
  <c r="F5" i="1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3" i="8"/>
  <c r="F4" i="8"/>
  <c r="F5" i="8"/>
  <c r="F6" i="8"/>
  <c r="F2" i="8"/>
  <c r="H5" i="8" l="1"/>
  <c r="J5" i="8" s="1"/>
  <c r="H6" i="8"/>
  <c r="J6" i="8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4" i="1"/>
  <c r="G6" i="1" s="1"/>
  <c r="I6" i="1" s="1"/>
  <c r="G7" i="1" l="1"/>
  <c r="I7" i="1" s="1"/>
  <c r="G8" i="1"/>
  <c r="I8" i="1" s="1"/>
</calcChain>
</file>

<file path=xl/sharedStrings.xml><?xml version="1.0" encoding="utf-8"?>
<sst xmlns="http://schemas.openxmlformats.org/spreadsheetml/2006/main" count="344" uniqueCount="80">
  <si>
    <t>LAFONT</t>
  </si>
  <si>
    <t>REY</t>
  </si>
  <si>
    <t>BOUILLARD</t>
  </si>
  <si>
    <t>BOUSQUET</t>
  </si>
  <si>
    <t>VIALATTE</t>
  </si>
  <si>
    <t>PAUPERT A</t>
  </si>
  <si>
    <t>PAUPERT Y</t>
  </si>
  <si>
    <t>RAYMOND</t>
  </si>
  <si>
    <t>BOUCHER</t>
  </si>
  <si>
    <t>FAUCHER</t>
  </si>
  <si>
    <t>MURATET</t>
  </si>
  <si>
    <t>DAGIRAL</t>
  </si>
  <si>
    <t>HARD</t>
  </si>
  <si>
    <t>CRUEGHE</t>
  </si>
  <si>
    <t>LAFONT E</t>
  </si>
  <si>
    <t>OLIVIER</t>
  </si>
  <si>
    <t>RAMPON</t>
  </si>
  <si>
    <t>JOANNY</t>
  </si>
  <si>
    <t>AGUILAR</t>
  </si>
  <si>
    <t>LEDUC</t>
  </si>
  <si>
    <t>LHERITIER</t>
  </si>
  <si>
    <t>MAFFRE</t>
  </si>
  <si>
    <t>PTS</t>
  </si>
  <si>
    <t>BONUS</t>
  </si>
  <si>
    <t>TOTAL</t>
  </si>
  <si>
    <t>CLASSEMENT CHAMPIONNAT INTER CLUB</t>
  </si>
  <si>
    <t>MAURIAC</t>
  </si>
  <si>
    <t>VEZAC</t>
  </si>
  <si>
    <t>CLASSEMENT CLUB</t>
  </si>
  <si>
    <t>somme des points de joueurs de club divisé par le nombre</t>
  </si>
  <si>
    <t>HAUTE AUVERGNE</t>
  </si>
  <si>
    <t>Nombre</t>
  </si>
  <si>
    <t>de pts</t>
  </si>
  <si>
    <t>de joueur</t>
  </si>
  <si>
    <t>moyenne</t>
  </si>
  <si>
    <t>Nouveau calendrier de Rencontre EDG CANTAL</t>
  </si>
  <si>
    <t>DATE</t>
  </si>
  <si>
    <t>CLUBS</t>
  </si>
  <si>
    <t>CANTAL TOURS</t>
  </si>
  <si>
    <t>TOURNOIS EDG</t>
  </si>
  <si>
    <t>Leon</t>
  </si>
  <si>
    <t>Emma</t>
  </si>
  <si>
    <t>Lucas</t>
  </si>
  <si>
    <t>SOUBRIER</t>
  </si>
  <si>
    <t>Leo</t>
  </si>
  <si>
    <t>Gauthier</t>
  </si>
  <si>
    <t>Inès</t>
  </si>
  <si>
    <t>Baptiste</t>
  </si>
  <si>
    <t>Théo</t>
  </si>
  <si>
    <t>Alexandre</t>
  </si>
  <si>
    <t>Enzo</t>
  </si>
  <si>
    <t>Raphael</t>
  </si>
  <si>
    <t>Anne Sophie</t>
  </si>
  <si>
    <t>Antoine</t>
  </si>
  <si>
    <t>PAUPERT</t>
  </si>
  <si>
    <t>Yann</t>
  </si>
  <si>
    <t>Aurélien</t>
  </si>
  <si>
    <t>HA</t>
  </si>
  <si>
    <t>Nom</t>
  </si>
  <si>
    <t>Prenom</t>
  </si>
  <si>
    <t>Albin</t>
  </si>
  <si>
    <t>DUWICQUET</t>
  </si>
  <si>
    <t>Bastien</t>
  </si>
  <si>
    <t>GARDES</t>
  </si>
  <si>
    <t>Lily-Rose</t>
  </si>
  <si>
    <t>LIEURADE</t>
  </si>
  <si>
    <t>Fanny</t>
  </si>
  <si>
    <t>Axel</t>
  </si>
  <si>
    <t>ROQUESSOLANE</t>
  </si>
  <si>
    <t>Felix</t>
  </si>
  <si>
    <t>POUCET</t>
  </si>
  <si>
    <t>total</t>
  </si>
  <si>
    <t>CLASSEMENT GENERAL  CTJ 2022</t>
  </si>
  <si>
    <t>GRACIA FAURISSON</t>
  </si>
  <si>
    <t>LACOSTE</t>
  </si>
  <si>
    <t>LAFONT L</t>
  </si>
  <si>
    <t>SCORE</t>
  </si>
  <si>
    <t>forfait</t>
  </si>
  <si>
    <t>PARTICIPANTS</t>
  </si>
  <si>
    <t>Haute
Auvergne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</si>
</sst>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7" borderId="0" xfId="0" applyFill="1"/>
    <xf numFmtId="0" fontId="0" fillId="0" borderId="21" xfId="0" applyBorder="1"/>
    <xf numFmtId="0" fontId="0" fillId="6" borderId="0" xfId="0" applyFill="1" applyBorder="1"/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3" borderId="5" xfId="0" applyFill="1" applyBorder="1"/>
    <xf numFmtId="0" fontId="0" fillId="2" borderId="7" xfId="0" applyFill="1" applyBorder="1"/>
    <xf numFmtId="0" fontId="0" fillId="0" borderId="20" xfId="0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3" xfId="0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7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0" xfId="0" applyAlignment="1">
      <alignment horizontal="center"/>
    </xf>
    <xf numFmtId="0" fontId="0" fillId="6" borderId="0" xfId="0" applyFill="1"/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4" borderId="27" xfId="0" applyFill="1" applyBorder="1"/>
    <xf numFmtId="1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8" xfId="0" applyBorder="1"/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23" xfId="0" applyFill="1" applyBorder="1"/>
    <xf numFmtId="0" fontId="0" fillId="5" borderId="1" xfId="0" applyFill="1" applyBorder="1"/>
    <xf numFmtId="0" fontId="0" fillId="0" borderId="7" xfId="0" applyBorder="1"/>
    <xf numFmtId="0" fontId="0" fillId="0" borderId="5" xfId="0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Alignment="1">
      <alignment horizontal="right"/>
    </xf>
    <xf numFmtId="164" fontId="0" fillId="0" borderId="25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38" xfId="0" applyBorder="1"/>
    <xf numFmtId="0" fontId="0" fillId="0" borderId="28" xfId="0" applyBorder="1"/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/>
    <xf numFmtId="0" fontId="0" fillId="5" borderId="39" xfId="0" applyFill="1" applyBorder="1"/>
    <xf numFmtId="0" fontId="0" fillId="5" borderId="0" xfId="0" applyFill="1" applyBorder="1"/>
    <xf numFmtId="0" fontId="0" fillId="6" borderId="39" xfId="0" applyFill="1" applyBorder="1"/>
    <xf numFmtId="0" fontId="0" fillId="2" borderId="0" xfId="0" applyFill="1" applyBorder="1"/>
    <xf numFmtId="0" fontId="0" fillId="3" borderId="0" xfId="0" applyFill="1" applyBorder="1"/>
    <xf numFmtId="2" fontId="0" fillId="0" borderId="0" xfId="0" applyNumberFormat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left" indent="3"/>
    </xf>
    <xf numFmtId="0" fontId="0" fillId="0" borderId="8" xfId="0" applyFill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6" borderId="25" xfId="0" applyFill="1" applyBorder="1"/>
    <xf numFmtId="0" fontId="0" fillId="6" borderId="42" xfId="0" applyFill="1" applyBorder="1"/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"/>
  <sheetViews>
    <sheetView workbookViewId="0">
      <selection activeCell="B10" sqref="B10"/>
    </sheetView>
  </sheetViews>
  <sheetFormatPr baseColWidth="10" defaultRowHeight="14.4" x14ac:dyDescent="0.3"/>
  <cols>
    <col min="2" max="2" width="20.44140625" customWidth="1"/>
    <col min="3" max="3" width="19.6640625" customWidth="1"/>
  </cols>
  <sheetData>
    <row r="2" spans="1:3" x14ac:dyDescent="0.3">
      <c r="A2" s="109" t="s">
        <v>35</v>
      </c>
      <c r="B2" s="109"/>
      <c r="C2" s="109"/>
    </row>
    <row r="3" spans="1:3" ht="15" thickBot="1" x14ac:dyDescent="0.35"/>
    <row r="4" spans="1:3" ht="35.1" customHeight="1" thickBot="1" x14ac:dyDescent="0.35">
      <c r="A4" s="8"/>
      <c r="B4" s="9" t="s">
        <v>38</v>
      </c>
      <c r="C4" s="10" t="s">
        <v>39</v>
      </c>
    </row>
    <row r="5" spans="1:3" ht="35.1" customHeight="1" thickBot="1" x14ac:dyDescent="0.35">
      <c r="A5" s="14" t="s">
        <v>36</v>
      </c>
      <c r="B5" s="107" t="s">
        <v>37</v>
      </c>
      <c r="C5" s="108"/>
    </row>
    <row r="6" spans="1:3" ht="35.1" customHeight="1" x14ac:dyDescent="0.3">
      <c r="A6" s="13">
        <v>44520</v>
      </c>
      <c r="B6" s="15" t="s">
        <v>30</v>
      </c>
      <c r="C6" s="19"/>
    </row>
    <row r="7" spans="1:3" ht="35.1" customHeight="1" x14ac:dyDescent="0.3">
      <c r="A7" s="11">
        <v>44632</v>
      </c>
      <c r="B7" s="16"/>
      <c r="C7" s="20" t="s">
        <v>26</v>
      </c>
    </row>
    <row r="8" spans="1:3" ht="35.1" customHeight="1" x14ac:dyDescent="0.3">
      <c r="A8" s="11">
        <v>44646</v>
      </c>
      <c r="B8" s="17" t="s">
        <v>27</v>
      </c>
      <c r="C8" s="21"/>
    </row>
    <row r="9" spans="1:3" ht="35.1" customHeight="1" x14ac:dyDescent="0.3">
      <c r="A9" s="11">
        <v>44660</v>
      </c>
      <c r="B9" s="16"/>
      <c r="C9" s="20" t="s">
        <v>30</v>
      </c>
    </row>
    <row r="10" spans="1:3" ht="35.1" customHeight="1" x14ac:dyDescent="0.3">
      <c r="A10" s="11">
        <v>44695</v>
      </c>
      <c r="B10" s="17" t="s">
        <v>26</v>
      </c>
      <c r="C10" s="21"/>
    </row>
    <row r="11" spans="1:3" ht="35.1" customHeight="1" thickBot="1" x14ac:dyDescent="0.35">
      <c r="A11" s="12">
        <v>44730</v>
      </c>
      <c r="B11" s="18"/>
      <c r="C11" s="22" t="s">
        <v>27</v>
      </c>
    </row>
  </sheetData>
  <sheetProtection algorithmName="SHA-512" hashValue="dMhncI3ze7yzT0IB6+TFjekJfeL1cSZ50AEyLtNifZYJrjWp1uhCoN1t7zDck5x9oI/yLy4Bb0dPjNqlaSnd4Q==" saltValue="W/u1yTwrnUjavqEd1PX0hw==" spinCount="100000" sheet="1" objects="1" scenarios="1"/>
  <mergeCells count="2">
    <mergeCell ref="B5:C5"/>
    <mergeCell ref="A2:C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zoomScale="85" zoomScaleNormal="85" workbookViewId="0">
      <selection activeCell="E13" sqref="E13"/>
    </sheetView>
  </sheetViews>
  <sheetFormatPr baseColWidth="10" defaultRowHeight="14.4" x14ac:dyDescent="0.3"/>
  <cols>
    <col min="1" max="1" width="13.5546875" customWidth="1"/>
    <col min="2" max="2" width="18.109375" customWidth="1"/>
    <col min="3" max="5" width="11.44140625" style="4"/>
    <col min="6" max="6" width="17.33203125" customWidth="1"/>
    <col min="7" max="9" width="11.44140625" style="4"/>
  </cols>
  <sheetData>
    <row r="1" spans="1:9" x14ac:dyDescent="0.3">
      <c r="A1" s="110" t="s">
        <v>25</v>
      </c>
      <c r="B1" s="110"/>
      <c r="C1" s="110"/>
      <c r="D1" s="110"/>
      <c r="E1" s="110"/>
      <c r="F1" s="110" t="s">
        <v>28</v>
      </c>
      <c r="G1" s="110"/>
      <c r="H1" s="110"/>
      <c r="I1" s="110"/>
    </row>
    <row r="3" spans="1:9" x14ac:dyDescent="0.3">
      <c r="C3" s="4" t="s">
        <v>22</v>
      </c>
      <c r="D3" s="4" t="s">
        <v>23</v>
      </c>
      <c r="E3" s="4" t="s">
        <v>24</v>
      </c>
      <c r="F3" t="s">
        <v>29</v>
      </c>
    </row>
    <row r="4" spans="1:9" x14ac:dyDescent="0.3">
      <c r="A4" t="s">
        <v>0</v>
      </c>
      <c r="B4" t="s">
        <v>26</v>
      </c>
      <c r="C4" s="4">
        <v>22</v>
      </c>
      <c r="D4" s="4">
        <v>8</v>
      </c>
      <c r="E4" s="5">
        <f>C4+D4</f>
        <v>30</v>
      </c>
      <c r="G4" s="110" t="s">
        <v>31</v>
      </c>
      <c r="H4" s="110"/>
      <c r="I4" s="110"/>
    </row>
    <row r="5" spans="1:9" x14ac:dyDescent="0.3">
      <c r="A5" t="s">
        <v>1</v>
      </c>
      <c r="B5" t="s">
        <v>26</v>
      </c>
      <c r="C5" s="4">
        <v>21</v>
      </c>
      <c r="D5" s="4">
        <v>5</v>
      </c>
      <c r="E5" s="5">
        <f t="shared" ref="E5:E25" si="0">C5+D5</f>
        <v>26</v>
      </c>
      <c r="G5" s="4" t="s">
        <v>32</v>
      </c>
      <c r="H5" s="4" t="s">
        <v>33</v>
      </c>
      <c r="I5" s="4" t="s">
        <v>34</v>
      </c>
    </row>
    <row r="6" spans="1:9" x14ac:dyDescent="0.3">
      <c r="A6" t="s">
        <v>5</v>
      </c>
      <c r="B6" t="s">
        <v>27</v>
      </c>
      <c r="C6" s="4">
        <v>20</v>
      </c>
      <c r="D6" s="4">
        <v>4</v>
      </c>
      <c r="E6" s="6">
        <f t="shared" si="0"/>
        <v>24</v>
      </c>
      <c r="F6" s="1" t="s">
        <v>26</v>
      </c>
      <c r="G6" s="4">
        <f>E4+E5+E16+E18</f>
        <v>74</v>
      </c>
      <c r="H6" s="4">
        <v>4</v>
      </c>
      <c r="I6" s="4">
        <f>G6/H6</f>
        <v>18.5</v>
      </c>
    </row>
    <row r="7" spans="1:9" x14ac:dyDescent="0.3">
      <c r="A7" t="s">
        <v>2</v>
      </c>
      <c r="B7" t="s">
        <v>30</v>
      </c>
      <c r="C7" s="4">
        <v>19</v>
      </c>
      <c r="D7" s="4">
        <v>3</v>
      </c>
      <c r="E7" s="7">
        <f t="shared" si="0"/>
        <v>22</v>
      </c>
      <c r="F7" s="2" t="s">
        <v>27</v>
      </c>
      <c r="G7" s="4">
        <f>E6+E9+E10+E11+E13+E21</f>
        <v>90</v>
      </c>
      <c r="H7" s="4">
        <v>6</v>
      </c>
      <c r="I7" s="31">
        <f t="shared" ref="I7:I8" si="1">G7/H7</f>
        <v>15</v>
      </c>
    </row>
    <row r="8" spans="1:9" x14ac:dyDescent="0.3">
      <c r="A8" t="s">
        <v>3</v>
      </c>
      <c r="B8" t="s">
        <v>30</v>
      </c>
      <c r="C8" s="4">
        <v>18</v>
      </c>
      <c r="D8" s="4">
        <v>2</v>
      </c>
      <c r="E8" s="7">
        <f t="shared" si="0"/>
        <v>20</v>
      </c>
      <c r="F8" s="3" t="s">
        <v>30</v>
      </c>
      <c r="G8" s="4">
        <f>E7+E8+E12+E14+E15+E17+E19+E20+E22+E23+E24+E25</f>
        <v>111</v>
      </c>
      <c r="H8" s="4">
        <v>11</v>
      </c>
      <c r="I8" s="31">
        <f t="shared" si="1"/>
        <v>10.090909090909092</v>
      </c>
    </row>
    <row r="9" spans="1:9" x14ac:dyDescent="0.3">
      <c r="A9" t="s">
        <v>4</v>
      </c>
      <c r="B9" t="s">
        <v>27</v>
      </c>
      <c r="C9" s="4">
        <v>17</v>
      </c>
      <c r="E9" s="6">
        <f t="shared" si="0"/>
        <v>17</v>
      </c>
    </row>
    <row r="10" spans="1:9" x14ac:dyDescent="0.3">
      <c r="A10" t="s">
        <v>6</v>
      </c>
      <c r="B10" t="s">
        <v>27</v>
      </c>
      <c r="C10" s="4">
        <v>16</v>
      </c>
      <c r="E10" s="6">
        <f t="shared" si="0"/>
        <v>16</v>
      </c>
    </row>
    <row r="11" spans="1:9" x14ac:dyDescent="0.3">
      <c r="A11" t="s">
        <v>7</v>
      </c>
      <c r="B11" t="s">
        <v>27</v>
      </c>
      <c r="C11" s="4">
        <v>15</v>
      </c>
      <c r="E11" s="6">
        <f t="shared" si="0"/>
        <v>15</v>
      </c>
    </row>
    <row r="12" spans="1:9" x14ac:dyDescent="0.3">
      <c r="A12" t="s">
        <v>8</v>
      </c>
      <c r="B12" t="s">
        <v>30</v>
      </c>
      <c r="C12" s="4">
        <v>14</v>
      </c>
      <c r="E12" s="7">
        <f t="shared" si="0"/>
        <v>14</v>
      </c>
    </row>
    <row r="13" spans="1:9" x14ac:dyDescent="0.3">
      <c r="A13" t="s">
        <v>9</v>
      </c>
      <c r="B13" t="s">
        <v>27</v>
      </c>
      <c r="C13" s="4">
        <v>13</v>
      </c>
      <c r="E13" s="6">
        <f t="shared" si="0"/>
        <v>13</v>
      </c>
    </row>
    <row r="14" spans="1:9" x14ac:dyDescent="0.3">
      <c r="A14" t="s">
        <v>10</v>
      </c>
      <c r="B14" t="s">
        <v>30</v>
      </c>
      <c r="C14" s="4">
        <v>12</v>
      </c>
      <c r="E14" s="7">
        <f t="shared" si="0"/>
        <v>12</v>
      </c>
    </row>
    <row r="15" spans="1:9" x14ac:dyDescent="0.3">
      <c r="A15" t="s">
        <v>11</v>
      </c>
      <c r="B15" t="s">
        <v>30</v>
      </c>
      <c r="C15" s="4">
        <v>11</v>
      </c>
      <c r="E15" s="7">
        <f t="shared" si="0"/>
        <v>11</v>
      </c>
    </row>
    <row r="16" spans="1:9" x14ac:dyDescent="0.3">
      <c r="A16" t="s">
        <v>12</v>
      </c>
      <c r="B16" t="s">
        <v>26</v>
      </c>
      <c r="C16" s="4">
        <v>10</v>
      </c>
      <c r="E16" s="5">
        <f t="shared" si="0"/>
        <v>10</v>
      </c>
    </row>
    <row r="17" spans="1:5" x14ac:dyDescent="0.3">
      <c r="A17" t="s">
        <v>13</v>
      </c>
      <c r="B17" t="s">
        <v>30</v>
      </c>
      <c r="C17" s="4">
        <v>9</v>
      </c>
      <c r="E17" s="7">
        <f t="shared" si="0"/>
        <v>9</v>
      </c>
    </row>
    <row r="18" spans="1:5" x14ac:dyDescent="0.3">
      <c r="A18" t="s">
        <v>14</v>
      </c>
      <c r="B18" t="s">
        <v>26</v>
      </c>
      <c r="C18" s="4">
        <v>8</v>
      </c>
      <c r="E18" s="5">
        <f t="shared" si="0"/>
        <v>8</v>
      </c>
    </row>
    <row r="19" spans="1:5" x14ac:dyDescent="0.3">
      <c r="A19" t="s">
        <v>15</v>
      </c>
      <c r="B19" t="s">
        <v>30</v>
      </c>
      <c r="C19" s="4">
        <v>7</v>
      </c>
      <c r="E19" s="7">
        <f t="shared" si="0"/>
        <v>7</v>
      </c>
    </row>
    <row r="20" spans="1:5" x14ac:dyDescent="0.3">
      <c r="A20" t="s">
        <v>16</v>
      </c>
      <c r="B20" t="s">
        <v>30</v>
      </c>
      <c r="C20" s="4">
        <v>6</v>
      </c>
      <c r="E20" s="7">
        <f t="shared" si="0"/>
        <v>6</v>
      </c>
    </row>
    <row r="21" spans="1:5" x14ac:dyDescent="0.3">
      <c r="A21" t="s">
        <v>17</v>
      </c>
      <c r="B21" t="s">
        <v>27</v>
      </c>
      <c r="C21" s="4">
        <v>5</v>
      </c>
      <c r="E21" s="6">
        <f t="shared" si="0"/>
        <v>5</v>
      </c>
    </row>
    <row r="22" spans="1:5" x14ac:dyDescent="0.3">
      <c r="A22" t="s">
        <v>18</v>
      </c>
      <c r="B22" t="s">
        <v>30</v>
      </c>
      <c r="C22" s="4">
        <v>4</v>
      </c>
      <c r="E22" s="7">
        <f t="shared" si="0"/>
        <v>4</v>
      </c>
    </row>
    <row r="23" spans="1:5" x14ac:dyDescent="0.3">
      <c r="A23" t="s">
        <v>19</v>
      </c>
      <c r="B23" t="s">
        <v>30</v>
      </c>
      <c r="C23" s="4">
        <v>3</v>
      </c>
      <c r="E23" s="7">
        <f t="shared" si="0"/>
        <v>3</v>
      </c>
    </row>
    <row r="24" spans="1:5" x14ac:dyDescent="0.3">
      <c r="A24" t="s">
        <v>20</v>
      </c>
      <c r="B24" t="s">
        <v>30</v>
      </c>
      <c r="C24" s="4">
        <v>2</v>
      </c>
      <c r="E24" s="7">
        <f t="shared" si="0"/>
        <v>2</v>
      </c>
    </row>
    <row r="25" spans="1:5" x14ac:dyDescent="0.3">
      <c r="A25" t="s">
        <v>21</v>
      </c>
      <c r="B25" t="s">
        <v>30</v>
      </c>
      <c r="C25" s="4">
        <v>1</v>
      </c>
      <c r="E25" s="7">
        <f t="shared" si="0"/>
        <v>1</v>
      </c>
    </row>
  </sheetData>
  <sheetProtection algorithmName="SHA-512" hashValue="MYS/G6ug966x9zjJ872ObtJdygE7KEOoGeqsE16PvBC+t+hSqfJYAx7FJBfDUhh1rP5xVnN4/pENHzNTt+FzJA==" saltValue="tOQ2ZYOL+qj48QsTHw8Fpw==" spinCount="100000" sheet="1" objects="1" scenarios="1"/>
  <mergeCells count="3">
    <mergeCell ref="G4:I4"/>
    <mergeCell ref="A1:E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O10" sqref="O10"/>
    </sheetView>
  </sheetViews>
  <sheetFormatPr baseColWidth="10" defaultRowHeight="14.4" x14ac:dyDescent="0.3"/>
  <cols>
    <col min="1" max="1" width="16.44140625" customWidth="1"/>
    <col min="2" max="2" width="12.5546875" customWidth="1"/>
    <col min="3" max="3" width="19.109375" customWidth="1"/>
    <col min="7" max="7" width="18.44140625" customWidth="1"/>
  </cols>
  <sheetData>
    <row r="1" spans="1:10" ht="15" thickBot="1" x14ac:dyDescent="0.35">
      <c r="A1" s="40" t="s">
        <v>58</v>
      </c>
      <c r="B1" s="36" t="s">
        <v>59</v>
      </c>
      <c r="C1" s="30"/>
      <c r="F1" t="s">
        <v>71</v>
      </c>
      <c r="G1" t="s">
        <v>29</v>
      </c>
      <c r="H1" s="26"/>
      <c r="I1" s="26"/>
      <c r="J1" s="26"/>
    </row>
    <row r="2" spans="1:10" x14ac:dyDescent="0.3">
      <c r="A2" s="41" t="s">
        <v>17</v>
      </c>
      <c r="B2" s="44" t="s">
        <v>53</v>
      </c>
      <c r="C2" s="29" t="s">
        <v>27</v>
      </c>
      <c r="D2">
        <v>21</v>
      </c>
      <c r="E2">
        <v>8</v>
      </c>
      <c r="F2" s="2">
        <f>SUM(D2:E2)</f>
        <v>29</v>
      </c>
      <c r="H2" s="110" t="s">
        <v>31</v>
      </c>
      <c r="I2" s="110"/>
      <c r="J2" s="110"/>
    </row>
    <row r="3" spans="1:10" x14ac:dyDescent="0.3">
      <c r="A3" s="42" t="s">
        <v>43</v>
      </c>
      <c r="B3" s="45" t="s">
        <v>44</v>
      </c>
      <c r="C3" s="29" t="s">
        <v>30</v>
      </c>
      <c r="D3">
        <v>20</v>
      </c>
      <c r="E3">
        <v>5</v>
      </c>
      <c r="F3" s="27">
        <f t="shared" ref="F3:F23" si="0">SUM(D3:E3)</f>
        <v>25</v>
      </c>
      <c r="H3" s="26" t="s">
        <v>32</v>
      </c>
      <c r="I3" s="26" t="s">
        <v>33</v>
      </c>
      <c r="J3" s="26" t="s">
        <v>34</v>
      </c>
    </row>
    <row r="4" spans="1:10" x14ac:dyDescent="0.3">
      <c r="A4" s="42" t="s">
        <v>10</v>
      </c>
      <c r="B4" s="45" t="s">
        <v>50</v>
      </c>
      <c r="C4" s="29" t="s">
        <v>30</v>
      </c>
      <c r="D4">
        <v>19</v>
      </c>
      <c r="E4">
        <v>4</v>
      </c>
      <c r="F4" s="27">
        <f t="shared" si="0"/>
        <v>23</v>
      </c>
      <c r="G4" s="1" t="s">
        <v>26</v>
      </c>
      <c r="H4" s="26">
        <v>25</v>
      </c>
      <c r="I4" s="26">
        <v>2</v>
      </c>
      <c r="J4" s="26">
        <f>H4/I4</f>
        <v>12.5</v>
      </c>
    </row>
    <row r="5" spans="1:10" x14ac:dyDescent="0.3">
      <c r="A5" s="42" t="s">
        <v>54</v>
      </c>
      <c r="B5" s="45" t="s">
        <v>55</v>
      </c>
      <c r="C5" s="29" t="s">
        <v>27</v>
      </c>
      <c r="D5">
        <v>18</v>
      </c>
      <c r="E5">
        <v>3</v>
      </c>
      <c r="F5" s="2">
        <f t="shared" si="0"/>
        <v>21</v>
      </c>
      <c r="G5" s="2" t="s">
        <v>27</v>
      </c>
      <c r="H5" s="26">
        <f>F2+F5+F6+F11+F14+F15+F16+F18</f>
        <v>110</v>
      </c>
      <c r="I5" s="26">
        <v>8</v>
      </c>
      <c r="J5" s="26">
        <f t="shared" ref="J5:J6" si="1">H5/I5</f>
        <v>13.75</v>
      </c>
    </row>
    <row r="6" spans="1:10" x14ac:dyDescent="0.3">
      <c r="A6" s="42" t="s">
        <v>70</v>
      </c>
      <c r="B6" s="45" t="s">
        <v>47</v>
      </c>
      <c r="C6" s="29" t="s">
        <v>27</v>
      </c>
      <c r="D6">
        <v>17</v>
      </c>
      <c r="E6">
        <v>2</v>
      </c>
      <c r="F6" s="2">
        <f t="shared" si="0"/>
        <v>19</v>
      </c>
      <c r="G6" s="3" t="s">
        <v>30</v>
      </c>
      <c r="H6" s="26">
        <f>F3+F4+F7+F9+F10+F12+F17+F19+F20</f>
        <v>115</v>
      </c>
      <c r="I6" s="26">
        <v>9</v>
      </c>
      <c r="J6" s="31">
        <f t="shared" si="1"/>
        <v>12.777777777777779</v>
      </c>
    </row>
    <row r="7" spans="1:10" x14ac:dyDescent="0.3">
      <c r="A7" s="42" t="s">
        <v>68</v>
      </c>
      <c r="B7" s="45" t="s">
        <v>69</v>
      </c>
      <c r="C7" s="29" t="s">
        <v>30</v>
      </c>
      <c r="D7">
        <v>16</v>
      </c>
      <c r="F7" s="27">
        <f t="shared" si="0"/>
        <v>16</v>
      </c>
    </row>
    <row r="8" spans="1:10" x14ac:dyDescent="0.3">
      <c r="A8" s="42" t="s">
        <v>1</v>
      </c>
      <c r="B8" s="45" t="s">
        <v>60</v>
      </c>
      <c r="C8" s="29" t="s">
        <v>26</v>
      </c>
      <c r="D8">
        <v>15</v>
      </c>
      <c r="F8" s="1">
        <f t="shared" si="0"/>
        <v>15</v>
      </c>
    </row>
    <row r="9" spans="1:10" x14ac:dyDescent="0.3">
      <c r="A9" s="42" t="s">
        <v>13</v>
      </c>
      <c r="B9" s="45" t="s">
        <v>47</v>
      </c>
      <c r="C9" s="29" t="s">
        <v>30</v>
      </c>
      <c r="D9">
        <v>14</v>
      </c>
      <c r="F9" s="27">
        <f t="shared" si="0"/>
        <v>14</v>
      </c>
    </row>
    <row r="10" spans="1:10" x14ac:dyDescent="0.3">
      <c r="A10" s="42" t="s">
        <v>15</v>
      </c>
      <c r="B10" s="45" t="s">
        <v>51</v>
      </c>
      <c r="C10" s="29" t="s">
        <v>30</v>
      </c>
      <c r="D10">
        <v>13</v>
      </c>
      <c r="F10" s="27">
        <f t="shared" si="0"/>
        <v>13</v>
      </c>
    </row>
    <row r="11" spans="1:10" x14ac:dyDescent="0.3">
      <c r="A11" s="42" t="s">
        <v>4</v>
      </c>
      <c r="B11" s="45" t="s">
        <v>67</v>
      </c>
      <c r="C11" s="29" t="s">
        <v>27</v>
      </c>
      <c r="D11">
        <v>12</v>
      </c>
      <c r="F11" s="2">
        <f t="shared" si="0"/>
        <v>12</v>
      </c>
    </row>
    <row r="12" spans="1:10" x14ac:dyDescent="0.3">
      <c r="A12" s="42" t="s">
        <v>3</v>
      </c>
      <c r="B12" s="45" t="s">
        <v>46</v>
      </c>
      <c r="C12" s="29" t="s">
        <v>30</v>
      </c>
      <c r="D12">
        <v>11</v>
      </c>
      <c r="F12" s="27">
        <f t="shared" si="0"/>
        <v>11</v>
      </c>
    </row>
    <row r="13" spans="1:10" x14ac:dyDescent="0.3">
      <c r="A13" s="42" t="s">
        <v>12</v>
      </c>
      <c r="B13" s="45" t="s">
        <v>40</v>
      </c>
      <c r="C13" s="29" t="s">
        <v>26</v>
      </c>
      <c r="D13">
        <v>10</v>
      </c>
      <c r="F13" s="1">
        <f t="shared" si="0"/>
        <v>10</v>
      </c>
    </row>
    <row r="14" spans="1:10" x14ac:dyDescent="0.3">
      <c r="A14" s="42" t="s">
        <v>54</v>
      </c>
      <c r="B14" s="45" t="s">
        <v>56</v>
      </c>
      <c r="C14" s="29" t="s">
        <v>27</v>
      </c>
      <c r="D14">
        <v>9</v>
      </c>
      <c r="F14" s="2">
        <f t="shared" si="0"/>
        <v>9</v>
      </c>
    </row>
    <row r="15" spans="1:10" x14ac:dyDescent="0.3">
      <c r="A15" s="42" t="s">
        <v>65</v>
      </c>
      <c r="B15" s="45" t="s">
        <v>66</v>
      </c>
      <c r="C15" s="29" t="s">
        <v>27</v>
      </c>
      <c r="D15">
        <v>8</v>
      </c>
      <c r="F15" s="2">
        <f t="shared" si="0"/>
        <v>8</v>
      </c>
    </row>
    <row r="16" spans="1:10" x14ac:dyDescent="0.3">
      <c r="A16" s="42" t="s">
        <v>63</v>
      </c>
      <c r="B16" s="45" t="s">
        <v>64</v>
      </c>
      <c r="C16" s="29" t="s">
        <v>27</v>
      </c>
      <c r="D16">
        <v>7</v>
      </c>
      <c r="F16" s="2">
        <f t="shared" si="0"/>
        <v>7</v>
      </c>
    </row>
    <row r="17" spans="1:7" x14ac:dyDescent="0.3">
      <c r="A17" s="42" t="s">
        <v>21</v>
      </c>
      <c r="B17" s="45" t="s">
        <v>49</v>
      </c>
      <c r="C17" s="29" t="s">
        <v>30</v>
      </c>
      <c r="D17">
        <v>6</v>
      </c>
      <c r="F17" s="27">
        <f t="shared" si="0"/>
        <v>6</v>
      </c>
    </row>
    <row r="18" spans="1:7" x14ac:dyDescent="0.3">
      <c r="A18" s="42" t="s">
        <v>9</v>
      </c>
      <c r="B18" s="45" t="s">
        <v>52</v>
      </c>
      <c r="C18" s="29" t="s">
        <v>27</v>
      </c>
      <c r="D18">
        <v>5</v>
      </c>
      <c r="F18" s="2">
        <f t="shared" si="0"/>
        <v>5</v>
      </c>
    </row>
    <row r="19" spans="1:7" x14ac:dyDescent="0.3">
      <c r="A19" s="42" t="s">
        <v>18</v>
      </c>
      <c r="B19" s="45" t="s">
        <v>45</v>
      </c>
      <c r="C19" s="29" t="s">
        <v>30</v>
      </c>
      <c r="D19">
        <v>4</v>
      </c>
      <c r="F19" s="27">
        <f t="shared" si="0"/>
        <v>4</v>
      </c>
    </row>
    <row r="20" spans="1:7" x14ac:dyDescent="0.3">
      <c r="A20" s="42" t="s">
        <v>11</v>
      </c>
      <c r="B20" s="45" t="s">
        <v>48</v>
      </c>
      <c r="C20" s="29" t="s">
        <v>30</v>
      </c>
      <c r="D20">
        <v>3</v>
      </c>
      <c r="F20" s="27">
        <f t="shared" si="0"/>
        <v>3</v>
      </c>
    </row>
    <row r="21" spans="1:7" x14ac:dyDescent="0.3">
      <c r="A21" s="42" t="s">
        <v>0</v>
      </c>
      <c r="B21" s="45" t="s">
        <v>41</v>
      </c>
      <c r="C21" s="29" t="s">
        <v>26</v>
      </c>
      <c r="D21">
        <v>0</v>
      </c>
      <c r="F21">
        <f t="shared" si="0"/>
        <v>0</v>
      </c>
      <c r="G21" t="s">
        <v>77</v>
      </c>
    </row>
    <row r="22" spans="1:7" x14ac:dyDescent="0.3">
      <c r="A22" s="42" t="s">
        <v>0</v>
      </c>
      <c r="B22" s="45" t="s">
        <v>42</v>
      </c>
      <c r="C22" s="29" t="s">
        <v>26</v>
      </c>
      <c r="D22">
        <v>0</v>
      </c>
      <c r="F22">
        <f t="shared" si="0"/>
        <v>0</v>
      </c>
      <c r="G22" t="s">
        <v>77</v>
      </c>
    </row>
    <row r="23" spans="1:7" ht="15" thickBot="1" x14ac:dyDescent="0.35">
      <c r="A23" s="43" t="s">
        <v>61</v>
      </c>
      <c r="B23" s="46" t="s">
        <v>62</v>
      </c>
      <c r="C23" s="29" t="s">
        <v>27</v>
      </c>
      <c r="D23">
        <v>0</v>
      </c>
      <c r="F23" s="2">
        <f t="shared" si="0"/>
        <v>0</v>
      </c>
      <c r="G23" t="s">
        <v>77</v>
      </c>
    </row>
  </sheetData>
  <sheetProtection algorithmName="SHA-512" hashValue="T1YWD/SuzAOmM27VHDP7GYU4y+Xjtizf5MOqR0phfaN67oTJOr8b3zUMoJZH0aI1OuVfjySkmxvYz7iWcnaL8w==" saltValue="S+kkdNzzGVxUQUZtBwQglQ==" spinCount="100000" sheet="1" objects="1" scenarios="1"/>
  <sortState xmlns:xlrd2="http://schemas.microsoft.com/office/spreadsheetml/2017/richdata2" ref="A2:D28">
    <sortCondition descending="1" ref="D2:D28"/>
  </sortState>
  <mergeCells count="1"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zoomScale="85" zoomScaleNormal="85" workbookViewId="0">
      <selection activeCell="H8" sqref="H8"/>
    </sheetView>
  </sheetViews>
  <sheetFormatPr baseColWidth="10" defaultRowHeight="14.4" x14ac:dyDescent="0.3"/>
  <cols>
    <col min="1" max="1" width="13.5546875" customWidth="1"/>
    <col min="2" max="2" width="20.33203125" customWidth="1"/>
    <col min="3" max="3" width="7.88671875" customWidth="1"/>
    <col min="4" max="6" width="11.44140625" style="39"/>
    <col min="7" max="7" width="17.33203125" customWidth="1"/>
    <col min="8" max="10" width="11.44140625" style="39"/>
  </cols>
  <sheetData>
    <row r="1" spans="1:10" x14ac:dyDescent="0.3">
      <c r="A1" s="110" t="s">
        <v>25</v>
      </c>
      <c r="B1" s="110"/>
      <c r="C1" s="110"/>
      <c r="D1" s="110"/>
      <c r="E1" s="110"/>
      <c r="F1" s="110"/>
      <c r="G1" s="110" t="s">
        <v>28</v>
      </c>
      <c r="H1" s="110"/>
      <c r="I1" s="110"/>
      <c r="J1" s="110"/>
    </row>
    <row r="3" spans="1:10" x14ac:dyDescent="0.3">
      <c r="C3" t="s">
        <v>76</v>
      </c>
      <c r="D3" s="39" t="s">
        <v>22</v>
      </c>
      <c r="E3" s="39" t="s">
        <v>23</v>
      </c>
      <c r="F3" s="39" t="s">
        <v>24</v>
      </c>
      <c r="G3" t="s">
        <v>29</v>
      </c>
    </row>
    <row r="4" spans="1:10" x14ac:dyDescent="0.3">
      <c r="A4" s="48" t="s">
        <v>75</v>
      </c>
      <c r="B4" s="48" t="s">
        <v>26</v>
      </c>
      <c r="C4" s="48">
        <v>38</v>
      </c>
      <c r="D4" s="39">
        <v>12</v>
      </c>
      <c r="E4">
        <v>8</v>
      </c>
      <c r="F4" s="5">
        <f>D4+E4</f>
        <v>20</v>
      </c>
      <c r="H4" s="110" t="s">
        <v>31</v>
      </c>
      <c r="I4" s="110"/>
      <c r="J4" s="110"/>
    </row>
    <row r="5" spans="1:10" x14ac:dyDescent="0.3">
      <c r="A5" s="48" t="s">
        <v>6</v>
      </c>
      <c r="B5" s="48" t="s">
        <v>27</v>
      </c>
      <c r="C5" s="48">
        <v>42</v>
      </c>
      <c r="D5" s="39">
        <v>11</v>
      </c>
      <c r="E5">
        <v>5</v>
      </c>
      <c r="F5" s="5">
        <f t="shared" ref="F5:F15" si="0">D5+E5</f>
        <v>16</v>
      </c>
      <c r="H5" s="39" t="s">
        <v>32</v>
      </c>
      <c r="I5" s="39" t="s">
        <v>33</v>
      </c>
      <c r="J5" s="39" t="s">
        <v>34</v>
      </c>
    </row>
    <row r="6" spans="1:10" x14ac:dyDescent="0.3">
      <c r="A6" s="48" t="s">
        <v>5</v>
      </c>
      <c r="B6" s="48" t="s">
        <v>27</v>
      </c>
      <c r="C6" s="48">
        <v>44</v>
      </c>
      <c r="D6" s="39">
        <v>10</v>
      </c>
      <c r="E6">
        <v>4</v>
      </c>
      <c r="F6" s="6">
        <f t="shared" si="0"/>
        <v>14</v>
      </c>
      <c r="G6" s="1" t="s">
        <v>26</v>
      </c>
      <c r="H6" s="39">
        <f>F4+F7</f>
        <v>34</v>
      </c>
      <c r="I6" s="39">
        <v>2</v>
      </c>
      <c r="J6" s="39">
        <f>H6/I6</f>
        <v>17</v>
      </c>
    </row>
    <row r="7" spans="1:10" x14ac:dyDescent="0.3">
      <c r="A7" s="48" t="s">
        <v>14</v>
      </c>
      <c r="B7" s="48" t="s">
        <v>26</v>
      </c>
      <c r="C7" s="48">
        <v>44</v>
      </c>
      <c r="D7" s="39">
        <v>10</v>
      </c>
      <c r="E7">
        <v>4</v>
      </c>
      <c r="F7" s="7">
        <f t="shared" si="0"/>
        <v>14</v>
      </c>
      <c r="G7" s="2" t="s">
        <v>27</v>
      </c>
      <c r="H7" s="39">
        <f>F5+F6+F8+F11+F13+F14</f>
        <v>51</v>
      </c>
      <c r="I7" s="39">
        <v>6</v>
      </c>
      <c r="J7" s="31">
        <f t="shared" ref="J7:J8" si="1">H7/I7</f>
        <v>8.5</v>
      </c>
    </row>
    <row r="8" spans="1:10" x14ac:dyDescent="0.3">
      <c r="A8" s="48" t="s">
        <v>17</v>
      </c>
      <c r="B8" s="48" t="s">
        <v>27</v>
      </c>
      <c r="C8" s="48">
        <v>47</v>
      </c>
      <c r="D8" s="39">
        <v>8</v>
      </c>
      <c r="E8">
        <v>3</v>
      </c>
      <c r="F8" s="7">
        <f t="shared" si="0"/>
        <v>11</v>
      </c>
      <c r="G8" s="3" t="s">
        <v>30</v>
      </c>
      <c r="H8" s="39">
        <f>F9+F10+F12+F15</f>
        <v>21</v>
      </c>
      <c r="I8" s="39">
        <v>4</v>
      </c>
      <c r="J8" s="31">
        <f t="shared" si="1"/>
        <v>5.25</v>
      </c>
    </row>
    <row r="9" spans="1:10" x14ac:dyDescent="0.3">
      <c r="A9" s="48" t="s">
        <v>43</v>
      </c>
      <c r="B9" s="48" t="s">
        <v>30</v>
      </c>
      <c r="C9" s="48">
        <v>51</v>
      </c>
      <c r="D9" s="39">
        <v>7</v>
      </c>
      <c r="E9" s="76">
        <v>2</v>
      </c>
      <c r="F9" s="6">
        <f t="shared" si="0"/>
        <v>9</v>
      </c>
    </row>
    <row r="10" spans="1:10" x14ac:dyDescent="0.3">
      <c r="A10" s="48" t="s">
        <v>3</v>
      </c>
      <c r="B10" s="48" t="s">
        <v>30</v>
      </c>
      <c r="C10" s="48">
        <v>54</v>
      </c>
      <c r="D10" s="39">
        <v>6</v>
      </c>
      <c r="F10" s="6">
        <f t="shared" si="0"/>
        <v>6</v>
      </c>
    </row>
    <row r="11" spans="1:10" x14ac:dyDescent="0.3">
      <c r="A11" s="48" t="s">
        <v>9</v>
      </c>
      <c r="B11" s="48" t="s">
        <v>27</v>
      </c>
      <c r="C11" s="48">
        <v>59</v>
      </c>
      <c r="D11" s="39">
        <v>5</v>
      </c>
      <c r="F11" s="7">
        <f t="shared" si="0"/>
        <v>5</v>
      </c>
    </row>
    <row r="12" spans="1:10" x14ac:dyDescent="0.3">
      <c r="A12" s="48" t="s">
        <v>21</v>
      </c>
      <c r="B12" s="48" t="s">
        <v>30</v>
      </c>
      <c r="C12" s="48">
        <v>59</v>
      </c>
      <c r="D12" s="39">
        <v>5</v>
      </c>
      <c r="F12" s="5">
        <f t="shared" si="0"/>
        <v>5</v>
      </c>
    </row>
    <row r="13" spans="1:10" x14ac:dyDescent="0.3">
      <c r="A13" s="48" t="s">
        <v>73</v>
      </c>
      <c r="B13" s="48" t="s">
        <v>27</v>
      </c>
      <c r="C13" s="48">
        <v>67</v>
      </c>
      <c r="D13" s="39">
        <v>3</v>
      </c>
      <c r="F13" s="7">
        <f t="shared" si="0"/>
        <v>3</v>
      </c>
    </row>
    <row r="14" spans="1:10" x14ac:dyDescent="0.3">
      <c r="A14" s="48" t="s">
        <v>7</v>
      </c>
      <c r="B14" s="48" t="s">
        <v>27</v>
      </c>
      <c r="C14" s="48">
        <v>70</v>
      </c>
      <c r="D14" s="39">
        <v>2</v>
      </c>
      <c r="F14" s="5">
        <f t="shared" si="0"/>
        <v>2</v>
      </c>
    </row>
    <row r="15" spans="1:10" x14ac:dyDescent="0.3">
      <c r="A15" s="48" t="s">
        <v>74</v>
      </c>
      <c r="B15" s="48" t="s">
        <v>30</v>
      </c>
      <c r="C15" s="48">
        <v>76</v>
      </c>
      <c r="D15" s="39">
        <v>1</v>
      </c>
      <c r="F15" s="7">
        <f t="shared" si="0"/>
        <v>1</v>
      </c>
    </row>
  </sheetData>
  <sheetProtection algorithmName="SHA-512" hashValue="+Ew5w+WCdbJofPJgEn2+1M3DKMR2BIicOPmL6K8tc/bIY8hPXwiCQQV/iFSPT666++rO1wPe8nGm5gToLS900A==" saltValue="NdMyA7Gc/fPOTQHIxEQQ9w==" spinCount="100000" sheet="1" objects="1" scenarios="1"/>
  <sortState xmlns:xlrd2="http://schemas.microsoft.com/office/spreadsheetml/2017/richdata2" ref="A4:C16">
    <sortCondition ref="C3:C15"/>
  </sortState>
  <mergeCells count="3">
    <mergeCell ref="A1:F1"/>
    <mergeCell ref="G1:J1"/>
    <mergeCell ref="H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2"/>
  <sheetViews>
    <sheetView tabSelected="1" zoomScale="80" zoomScaleNormal="80" workbookViewId="0">
      <selection activeCell="I8" sqref="I8"/>
    </sheetView>
  </sheetViews>
  <sheetFormatPr baseColWidth="10" defaultRowHeight="14.4" x14ac:dyDescent="0.3"/>
  <cols>
    <col min="1" max="1" width="14.33203125" customWidth="1"/>
    <col min="2" max="2" width="19.5546875" customWidth="1"/>
    <col min="3" max="3" width="10.44140625" customWidth="1"/>
    <col min="4" max="4" width="7.88671875" style="106" customWidth="1"/>
    <col min="5" max="5" width="8.88671875" style="106" customWidth="1"/>
    <col min="6" max="6" width="7.5546875" style="106" customWidth="1"/>
    <col min="7" max="7" width="4" customWidth="1"/>
    <col min="8" max="8" width="16.77734375" customWidth="1"/>
    <col min="9" max="9" width="9.21875" customWidth="1"/>
    <col min="10" max="10" width="10.44140625" customWidth="1"/>
    <col min="11" max="11" width="9.77734375" customWidth="1"/>
    <col min="12" max="12" width="9.33203125" customWidth="1"/>
    <col min="14" max="14" width="19.6640625" customWidth="1"/>
    <col min="16" max="16" width="16.44140625" customWidth="1"/>
  </cols>
  <sheetData>
    <row r="1" spans="1:18" ht="22.2" customHeight="1" x14ac:dyDescent="0.3">
      <c r="A1" s="111" t="s">
        <v>72</v>
      </c>
      <c r="B1" s="112"/>
      <c r="C1" s="112"/>
      <c r="D1" s="112"/>
      <c r="E1" s="112"/>
      <c r="F1" s="112"/>
      <c r="G1" s="80"/>
      <c r="H1" s="80"/>
      <c r="I1" s="80"/>
      <c r="J1" s="80"/>
      <c r="K1" s="80"/>
      <c r="L1" s="81"/>
    </row>
    <row r="2" spans="1:18" x14ac:dyDescent="0.3">
      <c r="A2" s="82"/>
      <c r="B2" s="83"/>
      <c r="C2" s="83"/>
      <c r="D2" s="104"/>
      <c r="E2" s="104"/>
      <c r="F2" s="104"/>
      <c r="G2" s="30"/>
      <c r="H2" s="30"/>
      <c r="I2" s="30"/>
      <c r="J2" s="30"/>
      <c r="K2" s="30"/>
      <c r="L2" s="84"/>
    </row>
    <row r="3" spans="1:18" ht="25.8" customHeight="1" x14ac:dyDescent="0.3">
      <c r="A3" s="85"/>
      <c r="B3" s="86"/>
      <c r="C3" s="103" t="s">
        <v>79</v>
      </c>
      <c r="D3" s="104" t="s">
        <v>27</v>
      </c>
      <c r="E3" s="104" t="s">
        <v>26</v>
      </c>
      <c r="F3" s="104" t="s">
        <v>24</v>
      </c>
      <c r="G3" s="30"/>
      <c r="H3" s="30"/>
      <c r="I3" s="30"/>
      <c r="J3" s="30"/>
      <c r="K3" s="30"/>
      <c r="L3" s="84"/>
    </row>
    <row r="4" spans="1:18" x14ac:dyDescent="0.3">
      <c r="A4" s="87" t="s">
        <v>6</v>
      </c>
      <c r="B4" s="30" t="s">
        <v>27</v>
      </c>
      <c r="C4" s="83">
        <v>16</v>
      </c>
      <c r="D4" s="104">
        <v>21</v>
      </c>
      <c r="E4" s="104">
        <v>16</v>
      </c>
      <c r="F4" s="104">
        <f t="shared" ref="F4:F32" si="0">SUM(C4:E4)</f>
        <v>53</v>
      </c>
      <c r="G4" s="30"/>
      <c r="H4" s="30" t="s">
        <v>30</v>
      </c>
      <c r="I4" s="113" t="s">
        <v>31</v>
      </c>
      <c r="J4" s="113"/>
      <c r="K4" s="113"/>
      <c r="L4" s="84"/>
      <c r="N4" s="29"/>
      <c r="O4" s="29"/>
      <c r="P4" s="29"/>
      <c r="Q4" s="29"/>
      <c r="R4" s="29"/>
    </row>
    <row r="5" spans="1:18" x14ac:dyDescent="0.3">
      <c r="A5" s="87" t="s">
        <v>75</v>
      </c>
      <c r="B5" s="30" t="s">
        <v>26</v>
      </c>
      <c r="C5" s="83">
        <v>30</v>
      </c>
      <c r="D5" s="104">
        <v>0</v>
      </c>
      <c r="E5" s="104">
        <v>20</v>
      </c>
      <c r="F5" s="104">
        <f t="shared" si="0"/>
        <v>50</v>
      </c>
      <c r="G5" s="30"/>
      <c r="H5" s="30"/>
      <c r="I5" s="83" t="s">
        <v>32</v>
      </c>
      <c r="J5" s="83" t="s">
        <v>33</v>
      </c>
      <c r="K5" s="83" t="s">
        <v>34</v>
      </c>
      <c r="L5" s="84"/>
      <c r="N5" s="29"/>
      <c r="O5" s="29"/>
      <c r="P5" s="29"/>
      <c r="Q5" s="29"/>
      <c r="R5" s="29"/>
    </row>
    <row r="6" spans="1:18" x14ac:dyDescent="0.3">
      <c r="A6" s="87" t="s">
        <v>5</v>
      </c>
      <c r="B6" s="30" t="s">
        <v>27</v>
      </c>
      <c r="C6" s="83">
        <v>24</v>
      </c>
      <c r="D6" s="104">
        <v>9</v>
      </c>
      <c r="E6" s="104">
        <v>14</v>
      </c>
      <c r="F6" s="104">
        <f t="shared" si="0"/>
        <v>47</v>
      </c>
      <c r="G6" s="30"/>
      <c r="H6" s="88" t="s">
        <v>26</v>
      </c>
      <c r="I6" s="83">
        <v>74</v>
      </c>
      <c r="J6" s="83">
        <v>4</v>
      </c>
      <c r="K6" s="83">
        <f>I6/J6</f>
        <v>18.5</v>
      </c>
      <c r="L6" s="84"/>
      <c r="N6" s="29"/>
      <c r="O6" s="29"/>
      <c r="P6" s="29"/>
      <c r="Q6" s="29"/>
      <c r="R6" s="29"/>
    </row>
    <row r="7" spans="1:18" x14ac:dyDescent="0.3">
      <c r="A7" s="87" t="s">
        <v>17</v>
      </c>
      <c r="B7" s="30" t="s">
        <v>27</v>
      </c>
      <c r="C7" s="83">
        <v>5</v>
      </c>
      <c r="D7" s="104">
        <v>29</v>
      </c>
      <c r="E7" s="104">
        <v>11</v>
      </c>
      <c r="F7" s="104">
        <f t="shared" si="0"/>
        <v>45</v>
      </c>
      <c r="G7" s="30"/>
      <c r="H7" s="89" t="s">
        <v>27</v>
      </c>
      <c r="I7" s="83">
        <v>90</v>
      </c>
      <c r="J7" s="83">
        <v>6</v>
      </c>
      <c r="K7" s="90">
        <f t="shared" ref="K7:K8" si="1">I7/J7</f>
        <v>15</v>
      </c>
      <c r="L7" s="84"/>
      <c r="N7" s="29"/>
      <c r="O7" s="29"/>
      <c r="P7" s="29"/>
      <c r="Q7" s="29"/>
      <c r="R7" s="29"/>
    </row>
    <row r="8" spans="1:18" x14ac:dyDescent="0.3">
      <c r="A8" s="87" t="s">
        <v>1</v>
      </c>
      <c r="B8" s="30" t="s">
        <v>26</v>
      </c>
      <c r="C8" s="83">
        <v>26</v>
      </c>
      <c r="D8" s="104">
        <v>15</v>
      </c>
      <c r="E8" s="104">
        <v>0</v>
      </c>
      <c r="F8" s="104">
        <f t="shared" si="0"/>
        <v>41</v>
      </c>
      <c r="G8" s="30"/>
      <c r="H8" s="91" t="s">
        <v>30</v>
      </c>
      <c r="I8" s="83">
        <v>111</v>
      </c>
      <c r="J8" s="83">
        <v>11</v>
      </c>
      <c r="K8" s="90">
        <f t="shared" si="1"/>
        <v>10.090909090909092</v>
      </c>
      <c r="L8" s="84"/>
      <c r="N8" s="29"/>
      <c r="O8" s="29"/>
      <c r="P8" s="29"/>
      <c r="Q8" s="29"/>
      <c r="R8" s="29"/>
    </row>
    <row r="9" spans="1:18" x14ac:dyDescent="0.3">
      <c r="A9" s="87" t="s">
        <v>3</v>
      </c>
      <c r="B9" s="30" t="s">
        <v>30</v>
      </c>
      <c r="C9" s="83">
        <v>20</v>
      </c>
      <c r="D9" s="104">
        <v>11</v>
      </c>
      <c r="E9" s="104">
        <v>6</v>
      </c>
      <c r="F9" s="104">
        <f t="shared" si="0"/>
        <v>37</v>
      </c>
      <c r="G9" s="30"/>
      <c r="H9" s="30"/>
      <c r="I9" s="30">
        <f>SUM(I6:I8)</f>
        <v>275</v>
      </c>
      <c r="J9" s="30"/>
      <c r="K9" s="30"/>
      <c r="L9" s="84"/>
      <c r="N9" s="29"/>
      <c r="O9" s="29"/>
      <c r="P9" s="29"/>
      <c r="Q9" s="29"/>
      <c r="R9" s="29"/>
    </row>
    <row r="10" spans="1:18" x14ac:dyDescent="0.3">
      <c r="A10" s="87" t="s">
        <v>10</v>
      </c>
      <c r="B10" s="30" t="s">
        <v>30</v>
      </c>
      <c r="C10" s="83">
        <v>12</v>
      </c>
      <c r="D10" s="104">
        <v>23</v>
      </c>
      <c r="E10" s="104">
        <v>0</v>
      </c>
      <c r="F10" s="104">
        <f t="shared" si="0"/>
        <v>35</v>
      </c>
      <c r="G10" s="30"/>
      <c r="H10" s="30"/>
      <c r="I10" s="30"/>
      <c r="J10" s="30"/>
      <c r="K10" s="30"/>
      <c r="L10" s="84"/>
      <c r="N10" s="29"/>
      <c r="O10" s="29"/>
      <c r="P10" s="29"/>
      <c r="Q10" s="29"/>
      <c r="R10" s="29"/>
    </row>
    <row r="11" spans="1:18" x14ac:dyDescent="0.3">
      <c r="A11" s="87" t="s">
        <v>43</v>
      </c>
      <c r="B11" s="30" t="s">
        <v>30</v>
      </c>
      <c r="C11" s="83">
        <v>0</v>
      </c>
      <c r="D11" s="104">
        <v>25</v>
      </c>
      <c r="E11" s="104">
        <v>9</v>
      </c>
      <c r="F11" s="104">
        <f t="shared" si="0"/>
        <v>34</v>
      </c>
      <c r="G11" s="30"/>
      <c r="H11" s="30" t="s">
        <v>27</v>
      </c>
      <c r="I11" s="113" t="s">
        <v>31</v>
      </c>
      <c r="J11" s="113"/>
      <c r="K11" s="113"/>
      <c r="L11" s="84"/>
      <c r="N11" s="29"/>
      <c r="O11" s="29"/>
      <c r="P11" s="29"/>
      <c r="Q11" s="29"/>
      <c r="R11" s="29"/>
    </row>
    <row r="12" spans="1:18" x14ac:dyDescent="0.3">
      <c r="A12" s="87" t="s">
        <v>4</v>
      </c>
      <c r="B12" s="30" t="s">
        <v>27</v>
      </c>
      <c r="C12" s="83">
        <v>17</v>
      </c>
      <c r="D12" s="104">
        <v>12</v>
      </c>
      <c r="E12" s="104">
        <v>0</v>
      </c>
      <c r="F12" s="104">
        <f t="shared" si="0"/>
        <v>29</v>
      </c>
      <c r="G12" s="30"/>
      <c r="H12" s="30"/>
      <c r="I12" s="83" t="s">
        <v>32</v>
      </c>
      <c r="J12" s="83" t="s">
        <v>33</v>
      </c>
      <c r="K12" s="83" t="s">
        <v>34</v>
      </c>
      <c r="L12" s="84"/>
      <c r="N12" s="29"/>
      <c r="O12" s="29"/>
      <c r="P12" s="29"/>
      <c r="Q12" s="29"/>
      <c r="R12" s="29"/>
    </row>
    <row r="13" spans="1:18" x14ac:dyDescent="0.3">
      <c r="A13" s="87" t="s">
        <v>13</v>
      </c>
      <c r="B13" s="30" t="s">
        <v>30</v>
      </c>
      <c r="C13" s="83">
        <v>9</v>
      </c>
      <c r="D13" s="104">
        <v>14</v>
      </c>
      <c r="E13" s="104">
        <v>0</v>
      </c>
      <c r="F13" s="104">
        <f t="shared" si="0"/>
        <v>23</v>
      </c>
      <c r="G13" s="30"/>
      <c r="H13" s="88" t="s">
        <v>26</v>
      </c>
      <c r="I13" s="83">
        <v>25</v>
      </c>
      <c r="J13" s="83">
        <v>2</v>
      </c>
      <c r="K13" s="83">
        <f>I13/J13</f>
        <v>12.5</v>
      </c>
      <c r="L13" s="84"/>
      <c r="N13" s="29"/>
      <c r="O13" s="29"/>
      <c r="P13" s="29"/>
      <c r="Q13" s="29"/>
      <c r="R13" s="29"/>
    </row>
    <row r="14" spans="1:18" x14ac:dyDescent="0.3">
      <c r="A14" s="87" t="s">
        <v>9</v>
      </c>
      <c r="B14" s="30" t="s">
        <v>27</v>
      </c>
      <c r="C14" s="83">
        <v>13</v>
      </c>
      <c r="D14" s="104">
        <v>5</v>
      </c>
      <c r="E14" s="104">
        <v>5</v>
      </c>
      <c r="F14" s="104">
        <f t="shared" si="0"/>
        <v>23</v>
      </c>
      <c r="G14" s="30"/>
      <c r="H14" s="89" t="s">
        <v>27</v>
      </c>
      <c r="I14" s="83">
        <v>110</v>
      </c>
      <c r="J14" s="83">
        <v>8</v>
      </c>
      <c r="K14" s="83">
        <f t="shared" ref="K14:K15" si="2">I14/J14</f>
        <v>13.75</v>
      </c>
      <c r="L14" s="84"/>
      <c r="N14" s="29"/>
      <c r="O14" s="29"/>
      <c r="P14" s="29"/>
      <c r="Q14" s="29"/>
      <c r="R14" s="29"/>
    </row>
    <row r="15" spans="1:18" x14ac:dyDescent="0.3">
      <c r="A15" s="87" t="s">
        <v>2</v>
      </c>
      <c r="B15" s="30" t="s">
        <v>30</v>
      </c>
      <c r="C15" s="83">
        <v>22</v>
      </c>
      <c r="D15" s="104">
        <v>0</v>
      </c>
      <c r="E15" s="104">
        <v>0</v>
      </c>
      <c r="F15" s="104">
        <f t="shared" si="0"/>
        <v>22</v>
      </c>
      <c r="G15" s="30"/>
      <c r="H15" s="91" t="s">
        <v>30</v>
      </c>
      <c r="I15" s="83">
        <v>115</v>
      </c>
      <c r="J15" s="83">
        <v>9</v>
      </c>
      <c r="K15" s="90">
        <f t="shared" si="2"/>
        <v>12.777777777777779</v>
      </c>
      <c r="L15" s="84"/>
      <c r="N15" s="29"/>
      <c r="O15" s="29"/>
      <c r="P15" s="29"/>
      <c r="Q15" s="29"/>
      <c r="R15" s="29"/>
    </row>
    <row r="16" spans="1:18" x14ac:dyDescent="0.3">
      <c r="A16" s="87" t="s">
        <v>14</v>
      </c>
      <c r="B16" s="30" t="s">
        <v>26</v>
      </c>
      <c r="C16" s="83">
        <v>8</v>
      </c>
      <c r="D16" s="104">
        <v>0</v>
      </c>
      <c r="E16" s="104">
        <v>14</v>
      </c>
      <c r="F16" s="104">
        <f t="shared" si="0"/>
        <v>22</v>
      </c>
      <c r="G16" s="30"/>
      <c r="H16" s="30"/>
      <c r="I16" s="30">
        <f>SUM(I13:I15)</f>
        <v>250</v>
      </c>
      <c r="J16" s="30"/>
      <c r="K16" s="30"/>
      <c r="L16" s="84"/>
      <c r="N16" s="29"/>
      <c r="O16" s="29"/>
      <c r="P16" s="29"/>
      <c r="Q16" s="29"/>
      <c r="R16" s="29"/>
    </row>
    <row r="17" spans="1:18" x14ac:dyDescent="0.3">
      <c r="A17" s="87" t="s">
        <v>12</v>
      </c>
      <c r="B17" s="30" t="s">
        <v>26</v>
      </c>
      <c r="C17" s="83">
        <v>10</v>
      </c>
      <c r="D17" s="104">
        <v>10</v>
      </c>
      <c r="E17" s="104">
        <v>0</v>
      </c>
      <c r="F17" s="104">
        <f t="shared" si="0"/>
        <v>20</v>
      </c>
      <c r="G17" s="30"/>
      <c r="H17" s="30"/>
      <c r="I17" s="30"/>
      <c r="J17" s="30"/>
      <c r="K17" s="30"/>
      <c r="L17" s="84"/>
      <c r="N17" s="29"/>
      <c r="O17" s="29"/>
      <c r="P17" s="29"/>
      <c r="Q17" s="29"/>
      <c r="R17" s="29"/>
    </row>
    <row r="18" spans="1:18" x14ac:dyDescent="0.3">
      <c r="A18" s="87" t="s">
        <v>15</v>
      </c>
      <c r="B18" s="30" t="s">
        <v>30</v>
      </c>
      <c r="C18" s="83">
        <v>7</v>
      </c>
      <c r="D18" s="104">
        <v>13</v>
      </c>
      <c r="E18" s="104">
        <v>0</v>
      </c>
      <c r="F18" s="104">
        <f t="shared" si="0"/>
        <v>20</v>
      </c>
      <c r="G18" s="30"/>
      <c r="H18" s="30" t="s">
        <v>26</v>
      </c>
      <c r="I18" s="113" t="s">
        <v>31</v>
      </c>
      <c r="J18" s="113"/>
      <c r="K18" s="113"/>
      <c r="L18" s="84"/>
      <c r="N18" s="29"/>
      <c r="O18" s="29"/>
      <c r="P18" s="29"/>
      <c r="Q18" s="29"/>
      <c r="R18" s="29"/>
    </row>
    <row r="19" spans="1:18" x14ac:dyDescent="0.3">
      <c r="A19" s="87" t="s">
        <v>70</v>
      </c>
      <c r="B19" s="30" t="s">
        <v>27</v>
      </c>
      <c r="C19" s="83">
        <v>0</v>
      </c>
      <c r="D19" s="104">
        <v>19</v>
      </c>
      <c r="E19" s="104">
        <v>0</v>
      </c>
      <c r="F19" s="104">
        <f t="shared" si="0"/>
        <v>19</v>
      </c>
      <c r="G19" s="30"/>
      <c r="H19" s="30"/>
      <c r="I19" s="83" t="s">
        <v>32</v>
      </c>
      <c r="J19" s="83" t="s">
        <v>33</v>
      </c>
      <c r="K19" s="83" t="s">
        <v>34</v>
      </c>
      <c r="L19" s="84"/>
      <c r="N19" s="29"/>
      <c r="O19" s="29"/>
      <c r="P19" s="29"/>
      <c r="Q19" s="29"/>
      <c r="R19" s="29"/>
    </row>
    <row r="20" spans="1:18" x14ac:dyDescent="0.3">
      <c r="A20" s="87" t="s">
        <v>7</v>
      </c>
      <c r="B20" s="30" t="s">
        <v>27</v>
      </c>
      <c r="C20" s="83">
        <v>15</v>
      </c>
      <c r="D20" s="104">
        <v>0</v>
      </c>
      <c r="E20" s="104">
        <v>2</v>
      </c>
      <c r="F20" s="104">
        <f t="shared" si="0"/>
        <v>17</v>
      </c>
      <c r="G20" s="30"/>
      <c r="H20" s="88" t="s">
        <v>26</v>
      </c>
      <c r="I20" s="83">
        <v>34</v>
      </c>
      <c r="J20" s="83">
        <v>2</v>
      </c>
      <c r="K20" s="92">
        <f>I20/J20</f>
        <v>17</v>
      </c>
      <c r="L20" s="84"/>
      <c r="N20" s="29"/>
      <c r="O20" s="29"/>
      <c r="P20" s="29"/>
      <c r="Q20" s="29"/>
      <c r="R20" s="29"/>
    </row>
    <row r="21" spans="1:18" x14ac:dyDescent="0.3">
      <c r="A21" s="87" t="s">
        <v>68</v>
      </c>
      <c r="B21" s="30" t="s">
        <v>30</v>
      </c>
      <c r="C21" s="83">
        <v>0</v>
      </c>
      <c r="D21" s="104">
        <v>16</v>
      </c>
      <c r="E21" s="104">
        <v>0</v>
      </c>
      <c r="F21" s="104">
        <f t="shared" si="0"/>
        <v>16</v>
      </c>
      <c r="G21" s="30"/>
      <c r="H21" s="89" t="s">
        <v>27</v>
      </c>
      <c r="I21" s="83">
        <v>51</v>
      </c>
      <c r="J21" s="83">
        <v>6</v>
      </c>
      <c r="K21" s="90">
        <f t="shared" ref="K21:K22" si="3">I21/J21</f>
        <v>8.5</v>
      </c>
      <c r="L21" s="84"/>
      <c r="N21" s="29"/>
      <c r="O21" s="29"/>
      <c r="P21" s="29"/>
      <c r="Q21" s="29"/>
      <c r="R21" s="29"/>
    </row>
    <row r="22" spans="1:18" x14ac:dyDescent="0.3">
      <c r="A22" s="87" t="s">
        <v>8</v>
      </c>
      <c r="B22" s="30" t="s">
        <v>30</v>
      </c>
      <c r="C22" s="83">
        <v>14</v>
      </c>
      <c r="D22" s="104">
        <v>0</v>
      </c>
      <c r="E22" s="104">
        <v>0</v>
      </c>
      <c r="F22" s="104">
        <f t="shared" si="0"/>
        <v>14</v>
      </c>
      <c r="G22" s="30"/>
      <c r="H22" s="91" t="s">
        <v>30</v>
      </c>
      <c r="I22" s="83">
        <v>21</v>
      </c>
      <c r="J22" s="83">
        <v>4</v>
      </c>
      <c r="K22" s="90">
        <f t="shared" si="3"/>
        <v>5.25</v>
      </c>
      <c r="L22" s="84"/>
      <c r="N22" s="29"/>
      <c r="O22" s="29"/>
      <c r="P22" s="29"/>
      <c r="Q22" s="29"/>
      <c r="R22" s="29"/>
    </row>
    <row r="23" spans="1:18" x14ac:dyDescent="0.3">
      <c r="A23" s="87" t="s">
        <v>11</v>
      </c>
      <c r="B23" s="30" t="s">
        <v>30</v>
      </c>
      <c r="C23" s="83">
        <v>11</v>
      </c>
      <c r="D23" s="104">
        <v>3</v>
      </c>
      <c r="E23" s="104">
        <v>0</v>
      </c>
      <c r="F23" s="104">
        <f t="shared" si="0"/>
        <v>14</v>
      </c>
      <c r="G23" s="30"/>
      <c r="H23" s="30"/>
      <c r="I23" s="49"/>
      <c r="J23" s="30"/>
      <c r="K23" s="30"/>
      <c r="L23" s="84"/>
      <c r="N23" s="29"/>
      <c r="O23" s="29"/>
      <c r="P23" s="29"/>
      <c r="Q23" s="29"/>
      <c r="R23" s="29"/>
    </row>
    <row r="24" spans="1:18" x14ac:dyDescent="0.3">
      <c r="A24" s="87" t="s">
        <v>21</v>
      </c>
      <c r="B24" s="30" t="s">
        <v>30</v>
      </c>
      <c r="C24" s="83">
        <v>1</v>
      </c>
      <c r="D24" s="104">
        <v>6</v>
      </c>
      <c r="E24" s="104">
        <v>5</v>
      </c>
      <c r="F24" s="104">
        <f t="shared" si="0"/>
        <v>12</v>
      </c>
      <c r="G24" s="30"/>
      <c r="H24" s="30"/>
      <c r="I24" s="30"/>
      <c r="J24" s="30"/>
      <c r="K24" s="30"/>
      <c r="L24" s="84"/>
      <c r="N24" s="29"/>
      <c r="O24" s="29"/>
      <c r="P24" s="29"/>
      <c r="Q24" s="29"/>
      <c r="R24" s="29"/>
    </row>
    <row r="25" spans="1:18" ht="15" thickBot="1" x14ac:dyDescent="0.35">
      <c r="A25" s="87" t="s">
        <v>18</v>
      </c>
      <c r="B25" s="30" t="s">
        <v>30</v>
      </c>
      <c r="C25" s="83">
        <v>4</v>
      </c>
      <c r="D25" s="104">
        <v>4</v>
      </c>
      <c r="E25" s="104">
        <v>0</v>
      </c>
      <c r="F25" s="104">
        <f t="shared" si="0"/>
        <v>8</v>
      </c>
      <c r="G25" s="30"/>
      <c r="H25" s="30"/>
      <c r="I25" s="30"/>
      <c r="J25" s="30"/>
      <c r="K25" s="30"/>
      <c r="L25" s="84"/>
      <c r="N25" s="29"/>
      <c r="O25" s="29"/>
      <c r="P25" s="29"/>
      <c r="Q25" s="29"/>
      <c r="R25" s="29"/>
    </row>
    <row r="26" spans="1:18" ht="15" thickBot="1" x14ac:dyDescent="0.35">
      <c r="A26" s="87" t="s">
        <v>65</v>
      </c>
      <c r="B26" s="30" t="s">
        <v>27</v>
      </c>
      <c r="C26" s="83">
        <v>0</v>
      </c>
      <c r="D26" s="104">
        <v>8</v>
      </c>
      <c r="E26" s="104">
        <v>0</v>
      </c>
      <c r="F26" s="104">
        <f t="shared" si="0"/>
        <v>8</v>
      </c>
      <c r="G26" s="30"/>
      <c r="H26" s="36"/>
      <c r="I26" s="37" t="s">
        <v>57</v>
      </c>
      <c r="J26" s="28" t="s">
        <v>27</v>
      </c>
      <c r="K26" s="52" t="s">
        <v>26</v>
      </c>
      <c r="L26" s="93" t="s">
        <v>24</v>
      </c>
      <c r="N26" s="29"/>
      <c r="O26" s="29"/>
      <c r="P26" s="29"/>
      <c r="Q26" s="29"/>
      <c r="R26" s="29"/>
    </row>
    <row r="27" spans="1:18" x14ac:dyDescent="0.3">
      <c r="A27" s="87" t="s">
        <v>63</v>
      </c>
      <c r="B27" s="30" t="s">
        <v>27</v>
      </c>
      <c r="C27" s="83">
        <v>0</v>
      </c>
      <c r="D27" s="104">
        <v>7</v>
      </c>
      <c r="E27" s="104">
        <v>0</v>
      </c>
      <c r="F27" s="104">
        <f t="shared" si="0"/>
        <v>7</v>
      </c>
      <c r="G27" s="30"/>
      <c r="H27" s="34" t="s">
        <v>26</v>
      </c>
      <c r="I27" s="35">
        <v>18.5</v>
      </c>
      <c r="J27" s="50">
        <v>12.5</v>
      </c>
      <c r="K27" s="77">
        <v>17</v>
      </c>
      <c r="L27" s="94">
        <f>(I27+J27+K27)/3</f>
        <v>16</v>
      </c>
      <c r="N27" s="29"/>
      <c r="O27" s="29"/>
      <c r="P27" s="29"/>
      <c r="Q27" s="29"/>
      <c r="R27" s="29"/>
    </row>
    <row r="28" spans="1:18" x14ac:dyDescent="0.3">
      <c r="A28" s="87" t="s">
        <v>16</v>
      </c>
      <c r="B28" s="30" t="s">
        <v>30</v>
      </c>
      <c r="C28" s="83">
        <v>6</v>
      </c>
      <c r="D28" s="104">
        <v>0</v>
      </c>
      <c r="E28" s="104">
        <v>0</v>
      </c>
      <c r="F28" s="104">
        <f t="shared" si="0"/>
        <v>6</v>
      </c>
      <c r="G28" s="30"/>
      <c r="H28" s="33" t="s">
        <v>27</v>
      </c>
      <c r="I28" s="32">
        <v>15</v>
      </c>
      <c r="J28" s="51">
        <v>13.75</v>
      </c>
      <c r="K28" s="79">
        <v>8.5</v>
      </c>
      <c r="L28" s="95">
        <f t="shared" ref="L28:L29" si="4">(I28+J28+K28)/3</f>
        <v>12.416666666666666</v>
      </c>
      <c r="N28" s="29"/>
      <c r="O28" s="29"/>
      <c r="P28" s="29"/>
      <c r="Q28" s="29"/>
      <c r="R28" s="29"/>
    </row>
    <row r="29" spans="1:18" ht="15" thickBot="1" x14ac:dyDescent="0.35">
      <c r="A29" s="87" t="s">
        <v>73</v>
      </c>
      <c r="B29" s="29" t="s">
        <v>27</v>
      </c>
      <c r="C29" s="83">
        <v>0</v>
      </c>
      <c r="D29" s="104">
        <v>0</v>
      </c>
      <c r="E29" s="104">
        <v>3</v>
      </c>
      <c r="F29" s="104">
        <f t="shared" si="0"/>
        <v>3</v>
      </c>
      <c r="G29" s="30"/>
      <c r="H29" s="53" t="s">
        <v>30</v>
      </c>
      <c r="I29" s="54">
        <v>10</v>
      </c>
      <c r="J29" s="55">
        <v>12.777777777777779</v>
      </c>
      <c r="K29" s="78">
        <v>5.25</v>
      </c>
      <c r="L29" s="96">
        <f t="shared" si="4"/>
        <v>9.3425925925925934</v>
      </c>
      <c r="N29" s="29"/>
      <c r="O29" s="29"/>
      <c r="P29" s="29"/>
      <c r="Q29" s="29"/>
      <c r="R29" s="29"/>
    </row>
    <row r="30" spans="1:18" ht="15" thickBot="1" x14ac:dyDescent="0.35">
      <c r="A30" s="87" t="s">
        <v>19</v>
      </c>
      <c r="B30" s="30" t="s">
        <v>30</v>
      </c>
      <c r="C30" s="83">
        <v>3</v>
      </c>
      <c r="D30" s="104">
        <v>0</v>
      </c>
      <c r="E30" s="104">
        <v>0</v>
      </c>
      <c r="F30" s="104">
        <f t="shared" si="0"/>
        <v>3</v>
      </c>
      <c r="G30" s="30"/>
      <c r="H30" s="56" t="s">
        <v>78</v>
      </c>
      <c r="I30" s="57">
        <f>J22+J15+J8</f>
        <v>24</v>
      </c>
      <c r="J30" s="57">
        <f>J21+J14+J7</f>
        <v>20</v>
      </c>
      <c r="K30" s="58">
        <f>J20+J13+J6</f>
        <v>8</v>
      </c>
      <c r="L30" s="97">
        <f>SUM(I30:K30)</f>
        <v>52</v>
      </c>
      <c r="N30" s="29"/>
      <c r="O30" s="29"/>
      <c r="P30" s="29"/>
      <c r="Q30" s="29"/>
      <c r="R30" s="29"/>
    </row>
    <row r="31" spans="1:18" x14ac:dyDescent="0.3">
      <c r="A31" s="87" t="s">
        <v>20</v>
      </c>
      <c r="B31" s="30" t="s">
        <v>30</v>
      </c>
      <c r="C31" s="83">
        <v>2</v>
      </c>
      <c r="D31" s="104">
        <v>0</v>
      </c>
      <c r="E31" s="104">
        <v>0</v>
      </c>
      <c r="F31" s="104">
        <f t="shared" si="0"/>
        <v>2</v>
      </c>
      <c r="G31" s="30"/>
      <c r="H31" s="30"/>
      <c r="I31" s="30"/>
      <c r="J31" s="30"/>
      <c r="K31" s="30"/>
      <c r="L31" s="84"/>
    </row>
    <row r="32" spans="1:18" x14ac:dyDescent="0.3">
      <c r="A32" s="98" t="s">
        <v>74</v>
      </c>
      <c r="B32" s="99" t="s">
        <v>30</v>
      </c>
      <c r="C32" s="100">
        <v>0</v>
      </c>
      <c r="D32" s="105">
        <v>0</v>
      </c>
      <c r="E32" s="105">
        <v>1</v>
      </c>
      <c r="F32" s="105">
        <f t="shared" si="0"/>
        <v>1</v>
      </c>
      <c r="G32" s="101"/>
      <c r="H32" s="101"/>
      <c r="I32" s="101"/>
      <c r="J32" s="101"/>
      <c r="K32" s="101"/>
      <c r="L32" s="102"/>
    </row>
  </sheetData>
  <sheetProtection algorithmName="SHA-512" hashValue="fhu5avew/s1C9YzmNya9jetL7Gg6Ial1rSFiptfoj66nuDNNSThbusf7EKbT5eqMUV+A2gKRSdsbrLnkJoHtoQ==" saltValue="44MGOgpE9KZXb2H13ZDerg==" spinCount="100000" sheet="1" objects="1" scenarios="1"/>
  <sortState xmlns:xlrd2="http://schemas.microsoft.com/office/spreadsheetml/2017/richdata2" ref="A3:F29">
    <sortCondition descending="1" ref="F3:F29"/>
  </sortState>
  <mergeCells count="4">
    <mergeCell ref="A1:F1"/>
    <mergeCell ref="I4:K4"/>
    <mergeCell ref="I11:K11"/>
    <mergeCell ref="I18:K18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2" zoomScale="80" zoomScaleNormal="80" workbookViewId="0">
      <selection activeCell="J23" sqref="J23"/>
    </sheetView>
  </sheetViews>
  <sheetFormatPr baseColWidth="10" defaultRowHeight="14.4" x14ac:dyDescent="0.3"/>
  <cols>
    <col min="1" max="1" width="15.6640625" style="39" customWidth="1"/>
    <col min="2" max="2" width="20.5546875" style="39" customWidth="1"/>
    <col min="3" max="3" width="13.109375" customWidth="1"/>
    <col min="4" max="4" width="9.109375" customWidth="1"/>
    <col min="5" max="5" width="13.33203125" customWidth="1"/>
    <col min="6" max="6" width="11.88671875" customWidth="1"/>
    <col min="7" max="7" width="7.5546875" customWidth="1"/>
    <col min="8" max="8" width="7.109375" customWidth="1"/>
    <col min="10" max="10" width="17.44140625" customWidth="1"/>
    <col min="12" max="12" width="39.5546875" customWidth="1"/>
  </cols>
  <sheetData>
    <row r="1" spans="1:6" s="48" customFormat="1" ht="23.4" x14ac:dyDescent="0.45">
      <c r="A1" s="114" t="s">
        <v>72</v>
      </c>
      <c r="B1" s="114"/>
      <c r="C1" s="114"/>
      <c r="D1" s="114"/>
      <c r="E1" s="114"/>
      <c r="F1" s="114"/>
    </row>
    <row r="2" spans="1:6" s="48" customFormat="1" ht="15" thickBot="1" x14ac:dyDescent="0.35">
      <c r="A2" s="47"/>
      <c r="B2" s="47"/>
      <c r="C2" s="47"/>
      <c r="D2" s="47"/>
      <c r="E2" s="47"/>
      <c r="F2" s="47"/>
    </row>
    <row r="3" spans="1:6" s="48" customFormat="1" ht="15" thickBot="1" x14ac:dyDescent="0.35">
      <c r="A3" s="70"/>
      <c r="B3" s="71"/>
      <c r="C3" s="66" t="s">
        <v>57</v>
      </c>
      <c r="D3" s="28" t="s">
        <v>27</v>
      </c>
      <c r="E3" s="38" t="s">
        <v>26</v>
      </c>
      <c r="F3" s="62" t="s">
        <v>24</v>
      </c>
    </row>
    <row r="4" spans="1:6" x14ac:dyDescent="0.3">
      <c r="A4" s="74" t="s">
        <v>6</v>
      </c>
      <c r="B4" s="72" t="s">
        <v>27</v>
      </c>
      <c r="C4" s="67">
        <v>16</v>
      </c>
      <c r="D4" s="24">
        <v>21</v>
      </c>
      <c r="E4" s="25">
        <v>16</v>
      </c>
      <c r="F4" s="63">
        <f t="shared" ref="F4:F32" si="0">SUM(C4:E4)</f>
        <v>53</v>
      </c>
    </row>
    <row r="5" spans="1:6" x14ac:dyDescent="0.3">
      <c r="A5" s="45" t="s">
        <v>75</v>
      </c>
      <c r="B5" s="73" t="s">
        <v>26</v>
      </c>
      <c r="C5" s="68">
        <v>30</v>
      </c>
      <c r="D5" s="23">
        <v>0</v>
      </c>
      <c r="E5" s="59">
        <v>20</v>
      </c>
      <c r="F5" s="64">
        <f t="shared" si="0"/>
        <v>50</v>
      </c>
    </row>
    <row r="6" spans="1:6" x14ac:dyDescent="0.3">
      <c r="A6" s="45" t="s">
        <v>5</v>
      </c>
      <c r="B6" s="73" t="s">
        <v>27</v>
      </c>
      <c r="C6" s="68">
        <v>24</v>
      </c>
      <c r="D6" s="23">
        <v>9</v>
      </c>
      <c r="E6" s="59">
        <v>14</v>
      </c>
      <c r="F6" s="64">
        <f t="shared" si="0"/>
        <v>47</v>
      </c>
    </row>
    <row r="7" spans="1:6" x14ac:dyDescent="0.3">
      <c r="A7" s="45" t="s">
        <v>17</v>
      </c>
      <c r="B7" s="73" t="s">
        <v>27</v>
      </c>
      <c r="C7" s="68">
        <v>5</v>
      </c>
      <c r="D7" s="23">
        <v>29</v>
      </c>
      <c r="E7" s="59">
        <v>10</v>
      </c>
      <c r="F7" s="64">
        <f t="shared" si="0"/>
        <v>44</v>
      </c>
    </row>
    <row r="8" spans="1:6" x14ac:dyDescent="0.3">
      <c r="A8" s="45" t="s">
        <v>1</v>
      </c>
      <c r="B8" s="73" t="s">
        <v>26</v>
      </c>
      <c r="C8" s="68">
        <v>26</v>
      </c>
      <c r="D8" s="23">
        <v>15</v>
      </c>
      <c r="E8" s="59">
        <v>0</v>
      </c>
      <c r="F8" s="64">
        <f t="shared" si="0"/>
        <v>41</v>
      </c>
    </row>
    <row r="9" spans="1:6" x14ac:dyDescent="0.3">
      <c r="A9" s="75" t="s">
        <v>3</v>
      </c>
      <c r="B9" s="73" t="s">
        <v>30</v>
      </c>
      <c r="C9" s="68">
        <v>20</v>
      </c>
      <c r="D9" s="23">
        <v>11</v>
      </c>
      <c r="E9" s="59">
        <v>6</v>
      </c>
      <c r="F9" s="64">
        <f t="shared" si="0"/>
        <v>37</v>
      </c>
    </row>
    <row r="10" spans="1:6" x14ac:dyDescent="0.3">
      <c r="A10" s="45" t="s">
        <v>10</v>
      </c>
      <c r="B10" s="73" t="s">
        <v>30</v>
      </c>
      <c r="C10" s="68">
        <v>12</v>
      </c>
      <c r="D10" s="23">
        <v>23</v>
      </c>
      <c r="E10" s="59">
        <v>0</v>
      </c>
      <c r="F10" s="64">
        <f t="shared" si="0"/>
        <v>35</v>
      </c>
    </row>
    <row r="11" spans="1:6" x14ac:dyDescent="0.3">
      <c r="A11" s="45" t="s">
        <v>43</v>
      </c>
      <c r="B11" s="73" t="s">
        <v>30</v>
      </c>
      <c r="C11" s="68">
        <v>0</v>
      </c>
      <c r="D11" s="23">
        <v>25</v>
      </c>
      <c r="E11" s="59">
        <v>7</v>
      </c>
      <c r="F11" s="64">
        <f t="shared" si="0"/>
        <v>32</v>
      </c>
    </row>
    <row r="12" spans="1:6" x14ac:dyDescent="0.3">
      <c r="A12" s="45" t="s">
        <v>4</v>
      </c>
      <c r="B12" s="73" t="s">
        <v>27</v>
      </c>
      <c r="C12" s="68">
        <v>17</v>
      </c>
      <c r="D12" s="23">
        <v>12</v>
      </c>
      <c r="E12" s="59">
        <v>0</v>
      </c>
      <c r="F12" s="64">
        <f t="shared" si="0"/>
        <v>29</v>
      </c>
    </row>
    <row r="13" spans="1:6" x14ac:dyDescent="0.3">
      <c r="A13" s="45" t="s">
        <v>13</v>
      </c>
      <c r="B13" s="73" t="s">
        <v>30</v>
      </c>
      <c r="C13" s="68">
        <v>9</v>
      </c>
      <c r="D13" s="23">
        <v>14</v>
      </c>
      <c r="E13" s="59">
        <v>0</v>
      </c>
      <c r="F13" s="64">
        <f t="shared" si="0"/>
        <v>23</v>
      </c>
    </row>
    <row r="14" spans="1:6" x14ac:dyDescent="0.3">
      <c r="A14" s="45" t="s">
        <v>9</v>
      </c>
      <c r="B14" s="73" t="s">
        <v>27</v>
      </c>
      <c r="C14" s="68">
        <v>13</v>
      </c>
      <c r="D14" s="23">
        <v>5</v>
      </c>
      <c r="E14" s="59">
        <v>5</v>
      </c>
      <c r="F14" s="64">
        <f t="shared" si="0"/>
        <v>23</v>
      </c>
    </row>
    <row r="15" spans="1:6" x14ac:dyDescent="0.3">
      <c r="A15" s="45" t="s">
        <v>2</v>
      </c>
      <c r="B15" s="73" t="s">
        <v>30</v>
      </c>
      <c r="C15" s="68">
        <v>22</v>
      </c>
      <c r="D15" s="23">
        <v>0</v>
      </c>
      <c r="E15" s="59">
        <v>0</v>
      </c>
      <c r="F15" s="64">
        <f t="shared" si="0"/>
        <v>22</v>
      </c>
    </row>
    <row r="16" spans="1:6" x14ac:dyDescent="0.3">
      <c r="A16" s="45" t="s">
        <v>14</v>
      </c>
      <c r="B16" s="73" t="s">
        <v>26</v>
      </c>
      <c r="C16" s="68">
        <v>8</v>
      </c>
      <c r="D16" s="23">
        <v>0</v>
      </c>
      <c r="E16" s="59">
        <v>13</v>
      </c>
      <c r="F16" s="64">
        <f t="shared" si="0"/>
        <v>21</v>
      </c>
    </row>
    <row r="17" spans="1:6" x14ac:dyDescent="0.3">
      <c r="A17" s="45" t="s">
        <v>12</v>
      </c>
      <c r="B17" s="73" t="s">
        <v>26</v>
      </c>
      <c r="C17" s="68">
        <v>10</v>
      </c>
      <c r="D17" s="23">
        <v>10</v>
      </c>
      <c r="E17" s="59">
        <v>0</v>
      </c>
      <c r="F17" s="64">
        <f t="shared" si="0"/>
        <v>20</v>
      </c>
    </row>
    <row r="18" spans="1:6" x14ac:dyDescent="0.3">
      <c r="A18" s="45" t="s">
        <v>15</v>
      </c>
      <c r="B18" s="73" t="s">
        <v>30</v>
      </c>
      <c r="C18" s="68">
        <v>7</v>
      </c>
      <c r="D18" s="23">
        <v>13</v>
      </c>
      <c r="E18" s="59">
        <v>0</v>
      </c>
      <c r="F18" s="64">
        <f t="shared" si="0"/>
        <v>20</v>
      </c>
    </row>
    <row r="19" spans="1:6" x14ac:dyDescent="0.3">
      <c r="A19" s="45" t="s">
        <v>70</v>
      </c>
      <c r="B19" s="73" t="s">
        <v>27</v>
      </c>
      <c r="C19" s="68">
        <v>0</v>
      </c>
      <c r="D19" s="23">
        <v>19</v>
      </c>
      <c r="E19" s="59">
        <v>0</v>
      </c>
      <c r="F19" s="64">
        <f t="shared" si="0"/>
        <v>19</v>
      </c>
    </row>
    <row r="20" spans="1:6" x14ac:dyDescent="0.3">
      <c r="A20" s="45" t="s">
        <v>7</v>
      </c>
      <c r="B20" s="73" t="s">
        <v>27</v>
      </c>
      <c r="C20" s="68">
        <v>15</v>
      </c>
      <c r="D20" s="23">
        <v>0</v>
      </c>
      <c r="E20" s="59">
        <v>2</v>
      </c>
      <c r="F20" s="64">
        <f t="shared" si="0"/>
        <v>17</v>
      </c>
    </row>
    <row r="21" spans="1:6" x14ac:dyDescent="0.3">
      <c r="A21" s="45" t="s">
        <v>68</v>
      </c>
      <c r="B21" s="73" t="s">
        <v>30</v>
      </c>
      <c r="C21" s="68">
        <v>0</v>
      </c>
      <c r="D21" s="23">
        <v>16</v>
      </c>
      <c r="E21" s="59">
        <v>0</v>
      </c>
      <c r="F21" s="64">
        <f t="shared" si="0"/>
        <v>16</v>
      </c>
    </row>
    <row r="22" spans="1:6" x14ac:dyDescent="0.3">
      <c r="A22" s="45" t="s">
        <v>8</v>
      </c>
      <c r="B22" s="73" t="s">
        <v>30</v>
      </c>
      <c r="C22" s="68">
        <v>14</v>
      </c>
      <c r="D22" s="23">
        <v>0</v>
      </c>
      <c r="E22" s="59">
        <v>0</v>
      </c>
      <c r="F22" s="64">
        <f t="shared" si="0"/>
        <v>14</v>
      </c>
    </row>
    <row r="23" spans="1:6" x14ac:dyDescent="0.3">
      <c r="A23" s="45" t="s">
        <v>11</v>
      </c>
      <c r="B23" s="73" t="s">
        <v>30</v>
      </c>
      <c r="C23" s="68">
        <v>11</v>
      </c>
      <c r="D23" s="23">
        <v>3</v>
      </c>
      <c r="E23" s="59">
        <v>0</v>
      </c>
      <c r="F23" s="64">
        <f t="shared" si="0"/>
        <v>14</v>
      </c>
    </row>
    <row r="24" spans="1:6" x14ac:dyDescent="0.3">
      <c r="A24" s="45" t="s">
        <v>21</v>
      </c>
      <c r="B24" s="73" t="s">
        <v>30</v>
      </c>
      <c r="C24" s="68">
        <v>1</v>
      </c>
      <c r="D24" s="23">
        <v>6</v>
      </c>
      <c r="E24" s="59">
        <v>5</v>
      </c>
      <c r="F24" s="64">
        <f t="shared" si="0"/>
        <v>12</v>
      </c>
    </row>
    <row r="25" spans="1:6" x14ac:dyDescent="0.3">
      <c r="A25" s="45" t="s">
        <v>18</v>
      </c>
      <c r="B25" s="73" t="s">
        <v>30</v>
      </c>
      <c r="C25" s="68">
        <v>4</v>
      </c>
      <c r="D25" s="23">
        <v>4</v>
      </c>
      <c r="E25" s="59">
        <v>0</v>
      </c>
      <c r="F25" s="64">
        <f t="shared" si="0"/>
        <v>8</v>
      </c>
    </row>
    <row r="26" spans="1:6" x14ac:dyDescent="0.3">
      <c r="A26" s="45" t="s">
        <v>65</v>
      </c>
      <c r="B26" s="73" t="s">
        <v>27</v>
      </c>
      <c r="C26" s="68">
        <v>0</v>
      </c>
      <c r="D26" s="23">
        <v>8</v>
      </c>
      <c r="E26" s="59">
        <v>0</v>
      </c>
      <c r="F26" s="64">
        <f t="shared" si="0"/>
        <v>8</v>
      </c>
    </row>
    <row r="27" spans="1:6" x14ac:dyDescent="0.3">
      <c r="A27" s="45" t="s">
        <v>63</v>
      </c>
      <c r="B27" s="73" t="s">
        <v>27</v>
      </c>
      <c r="C27" s="68">
        <v>0</v>
      </c>
      <c r="D27" s="23">
        <v>7</v>
      </c>
      <c r="E27" s="59">
        <v>0</v>
      </c>
      <c r="F27" s="64">
        <f t="shared" si="0"/>
        <v>7</v>
      </c>
    </row>
    <row r="28" spans="1:6" x14ac:dyDescent="0.3">
      <c r="A28" s="45" t="s">
        <v>16</v>
      </c>
      <c r="B28" s="73" t="s">
        <v>30</v>
      </c>
      <c r="C28" s="68">
        <v>6</v>
      </c>
      <c r="D28" s="23">
        <v>0</v>
      </c>
      <c r="E28" s="59">
        <v>0</v>
      </c>
      <c r="F28" s="64">
        <f t="shared" si="0"/>
        <v>6</v>
      </c>
    </row>
    <row r="29" spans="1:6" x14ac:dyDescent="0.3">
      <c r="A29" s="45" t="s">
        <v>73</v>
      </c>
      <c r="B29" s="45" t="s">
        <v>27</v>
      </c>
      <c r="C29" s="68">
        <v>0</v>
      </c>
      <c r="D29" s="23">
        <v>0</v>
      </c>
      <c r="E29" s="59">
        <v>3</v>
      </c>
      <c r="F29" s="64">
        <f t="shared" si="0"/>
        <v>3</v>
      </c>
    </row>
    <row r="30" spans="1:6" x14ac:dyDescent="0.3">
      <c r="A30" s="45" t="s">
        <v>19</v>
      </c>
      <c r="B30" s="73" t="s">
        <v>30</v>
      </c>
      <c r="C30" s="68">
        <v>3</v>
      </c>
      <c r="D30" s="23">
        <v>0</v>
      </c>
      <c r="E30" s="59">
        <v>0</v>
      </c>
      <c r="F30" s="64">
        <f t="shared" si="0"/>
        <v>3</v>
      </c>
    </row>
    <row r="31" spans="1:6" x14ac:dyDescent="0.3">
      <c r="A31" s="45" t="s">
        <v>20</v>
      </c>
      <c r="B31" s="73" t="s">
        <v>30</v>
      </c>
      <c r="C31" s="68">
        <v>2</v>
      </c>
      <c r="D31" s="23">
        <v>0</v>
      </c>
      <c r="E31" s="59">
        <v>0</v>
      </c>
      <c r="F31" s="64">
        <f t="shared" si="0"/>
        <v>2</v>
      </c>
    </row>
    <row r="32" spans="1:6" ht="15" thickBot="1" x14ac:dyDescent="0.35">
      <c r="A32" s="46" t="s">
        <v>74</v>
      </c>
      <c r="B32" s="46" t="s">
        <v>30</v>
      </c>
      <c r="C32" s="69">
        <v>0</v>
      </c>
      <c r="D32" s="60">
        <v>0</v>
      </c>
      <c r="E32" s="61">
        <v>1</v>
      </c>
      <c r="F32" s="65">
        <f t="shared" si="0"/>
        <v>1</v>
      </c>
    </row>
  </sheetData>
  <sortState xmlns:xlrd2="http://schemas.microsoft.com/office/spreadsheetml/2017/richdata2" ref="B4:L18">
    <sortCondition ref="B4:B18"/>
  </sortState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date rencontre</vt:lpstr>
      <vt:lpstr>haute auvergne</vt:lpstr>
      <vt:lpstr>vezac</vt:lpstr>
      <vt:lpstr>mauriac</vt:lpstr>
      <vt:lpstr>resultat</vt:lpstr>
      <vt:lpstr>classement ind</vt:lpstr>
      <vt:lpstr>resultat!Zone_d_impression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COPAT</dc:creator>
  <cp:lastModifiedBy>bschellhorn@orange.fr</cp:lastModifiedBy>
  <cp:lastPrinted>2022-05-17T09:30:19Z</cp:lastPrinted>
  <dcterms:created xsi:type="dcterms:W3CDTF">2021-11-21T17:46:43Z</dcterms:created>
  <dcterms:modified xsi:type="dcterms:W3CDTF">2022-05-17T20:41:08Z</dcterms:modified>
</cp:coreProperties>
</file>